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LONA\Rozhodnutí děkana\"/>
    </mc:Choice>
  </mc:AlternateContent>
  <xr:revisionPtr revIDLastSave="0" documentId="13_ncr:1_{DEF9749A-3432-4B4C-B56A-612415609A08}" xr6:coauthVersionLast="36" xr6:coauthVersionMax="36" xr10:uidLastSave="{00000000-0000-0000-0000-000000000000}"/>
  <workbookProtection workbookAlgorithmName="SHA-512" workbookHashValue="DNtqWGSHbZo3GoXTG65IfgO08OjFiQnm5qRxdnooKF6s74k8urcuEceZ8GZC6bjMso3h749sjBFL08RlAHqJUQ==" workbookSaltValue="a0JBlIkHARNZlfwFBVTKxQ==" workbookSpinCount="100000" lockStructure="1"/>
  <bookViews>
    <workbookView xWindow="0" yWindow="0" windowWidth="23040" windowHeight="9195" xr2:uid="{00000000-000D-0000-FFFF-FFFF00000000}"/>
  </bookViews>
  <sheets>
    <sheet name="Příloha k RD" sheetId="1" r:id="rId1"/>
    <sheet name="Vzor" sheetId="2" r:id="rId2"/>
  </sheets>
  <calcPr calcId="191029"/>
</workbook>
</file>

<file path=xl/calcChain.xml><?xml version="1.0" encoding="utf-8"?>
<calcChain xmlns="http://schemas.openxmlformats.org/spreadsheetml/2006/main">
  <c r="E20" i="2" l="1"/>
  <c r="G10" i="2"/>
  <c r="H10" i="2" s="1"/>
  <c r="F19" i="2" s="1"/>
  <c r="G13" i="2" l="1"/>
  <c r="G14" i="2"/>
  <c r="G15" i="2"/>
  <c r="G16" i="2"/>
  <c r="G17" i="2"/>
  <c r="G18" i="2"/>
  <c r="G19" i="2"/>
  <c r="F13" i="2"/>
  <c r="F14" i="2"/>
  <c r="F15" i="2"/>
  <c r="F16" i="2"/>
  <c r="F17" i="2"/>
  <c r="F18" i="2"/>
  <c r="F20" i="2" l="1"/>
  <c r="G20" i="2" s="1"/>
  <c r="G10" i="1" l="1"/>
  <c r="E20" i="1" l="1"/>
  <c r="H10" i="1" l="1"/>
  <c r="G14" i="1" l="1"/>
  <c r="G18" i="1"/>
  <c r="G15" i="1"/>
  <c r="G19" i="1"/>
  <c r="G17" i="1"/>
  <c r="G16" i="1"/>
  <c r="G13" i="1"/>
  <c r="F16" i="1"/>
  <c r="F17" i="1"/>
  <c r="F18" i="1"/>
  <c r="F19" i="1"/>
  <c r="F14" i="1"/>
  <c r="F15" i="1"/>
  <c r="F13" i="1"/>
  <c r="F20" i="1" l="1"/>
  <c r="G20" i="1" s="1"/>
</calcChain>
</file>

<file path=xl/sharedStrings.xml><?xml version="1.0" encoding="utf-8"?>
<sst xmlns="http://schemas.openxmlformats.org/spreadsheetml/2006/main" count="43" uniqueCount="25">
  <si>
    <t>Název časopisu</t>
  </si>
  <si>
    <t>Pořadí časopisu v kategorii</t>
  </si>
  <si>
    <t>Journal subject category name</t>
  </si>
  <si>
    <t>Výsledné finační částky</t>
  </si>
  <si>
    <t>Finanční částka (každý autor)</t>
  </si>
  <si>
    <t>Datum vyplnění</t>
  </si>
  <si>
    <t>Počet časopisů v kategorii</t>
  </si>
  <si>
    <t>Podpis autora</t>
  </si>
  <si>
    <t>DOMÁCÍ AUTOŘI</t>
  </si>
  <si>
    <t>Jméno autora článku</t>
  </si>
  <si>
    <t>Počet adres autora na českých výzkumných institucích (včetně PřF UHK)</t>
  </si>
  <si>
    <t xml:space="preserve">Počet adres autora na zahraničních institucích </t>
  </si>
  <si>
    <r>
      <t xml:space="preserve">Procentní podíl autorů na finanční odměně </t>
    </r>
    <r>
      <rPr>
        <b/>
        <sz val="8"/>
        <color theme="1"/>
        <rFont val="Calibri"/>
        <family val="2"/>
        <charset val="238"/>
        <scheme val="minor"/>
      </rPr>
      <t>(součet za domácí autory musí být 100 %)</t>
    </r>
  </si>
  <si>
    <t>Název článku</t>
  </si>
  <si>
    <t>Databáze (uveďte SCOPUS/WOS)</t>
  </si>
  <si>
    <t>Uveďte zde SJR/IF nebo AIS</t>
  </si>
  <si>
    <t>Počet všech autorů z ČR</t>
  </si>
  <si>
    <t>Počet všech autorů mimo ČR</t>
  </si>
  <si>
    <t>JOURNAL OF CELLULAR PHYSIOLOGY</t>
  </si>
  <si>
    <t>Behavioral development - Case Study</t>
  </si>
  <si>
    <t>WOS</t>
  </si>
  <si>
    <t>IF</t>
  </si>
  <si>
    <t>PHYSIOLOGY</t>
  </si>
  <si>
    <t>Novák</t>
  </si>
  <si>
    <t>Nováková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</si>
</sst>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0"/>
      <color theme="0" tint="-4.9989318521683403E-2"/>
      <name val="Calibri"/>
      <family val="2"/>
      <charset val="238"/>
      <scheme val="minor"/>
    </font>
    <font>
      <sz val="8"/>
      <color theme="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7" xfId="0" applyFont="1" applyFill="1" applyBorder="1" applyAlignment="1" applyProtection="1">
      <alignment horizontal="center" wrapText="1"/>
    </xf>
    <xf numFmtId="164" fontId="0" fillId="0" borderId="0" xfId="0" applyNumberFormat="1" applyProtection="1">
      <protection locked="0"/>
    </xf>
    <xf numFmtId="0" fontId="5" fillId="2" borderId="5" xfId="0" applyFont="1" applyFill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9" fontId="5" fillId="0" borderId="5" xfId="0" applyNumberFormat="1" applyFont="1" applyBorder="1" applyAlignment="1" applyProtection="1">
      <alignment horizontal="center" wrapText="1"/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6" fillId="0" borderId="15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2" fillId="3" borderId="20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6" fillId="0" borderId="21" xfId="0" applyFont="1" applyBorder="1" applyAlignment="1" applyProtection="1">
      <protection locked="0"/>
    </xf>
    <xf numFmtId="0" fontId="5" fillId="0" borderId="12" xfId="0" applyFont="1" applyBorder="1" applyAlignment="1" applyProtection="1">
      <alignment horizontal="center"/>
      <protection locked="0"/>
    </xf>
    <xf numFmtId="9" fontId="5" fillId="0" borderId="12" xfId="0" applyNumberFormat="1" applyFont="1" applyBorder="1" applyAlignment="1" applyProtection="1">
      <alignment horizontal="center" wrapText="1"/>
      <protection locked="0"/>
    </xf>
    <xf numFmtId="9" fontId="5" fillId="0" borderId="9" xfId="0" applyNumberFormat="1" applyFont="1" applyBorder="1" applyAlignment="1" applyProtection="1">
      <alignment horizontal="center" vertical="center" wrapText="1"/>
    </xf>
    <xf numFmtId="164" fontId="12" fillId="2" borderId="5" xfId="0" applyNumberFormat="1" applyFont="1" applyFill="1" applyBorder="1" applyAlignment="1" applyProtection="1"/>
    <xf numFmtId="164" fontId="13" fillId="5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14" fontId="2" fillId="0" borderId="9" xfId="0" applyNumberFormat="1" applyFont="1" applyBorder="1" applyAlignment="1" applyProtection="1">
      <alignment horizontal="center" vertical="center"/>
      <protection locked="0"/>
    </xf>
    <xf numFmtId="0" fontId="14" fillId="3" borderId="17" xfId="0" applyFont="1" applyFill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 applyProtection="1">
      <alignment horizontal="center" vertical="center"/>
    </xf>
    <xf numFmtId="0" fontId="4" fillId="4" borderId="23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textRotation="90"/>
    </xf>
    <xf numFmtId="0" fontId="1" fillId="3" borderId="3" xfId="0" applyFont="1" applyFill="1" applyBorder="1" applyAlignment="1" applyProtection="1">
      <alignment horizontal="center" vertical="center" textRotation="90"/>
    </xf>
    <xf numFmtId="0" fontId="1" fillId="3" borderId="4" xfId="0" applyFont="1" applyFill="1" applyBorder="1" applyAlignment="1" applyProtection="1">
      <alignment horizontal="center" vertical="center" textRotation="90"/>
    </xf>
    <xf numFmtId="164" fontId="2" fillId="3" borderId="11" xfId="0" applyNumberFormat="1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0" fontId="4" fillId="4" borderId="14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14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protection locked="0"/>
    </xf>
    <xf numFmtId="164" fontId="10" fillId="5" borderId="17" xfId="0" applyNumberFormat="1" applyFont="1" applyFill="1" applyBorder="1" applyAlignment="1" applyProtection="1">
      <alignment horizontal="center"/>
    </xf>
    <xf numFmtId="164" fontId="10" fillId="5" borderId="14" xfId="0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7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4" xfId="0" applyFont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/>
      <protection locked="0"/>
    </xf>
    <xf numFmtId="0" fontId="6" fillId="5" borderId="17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4" xfId="0" applyFont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showWhiteSpace="0" view="pageLayout" zoomScale="90" zoomScaleNormal="110" zoomScalePageLayoutView="90" workbookViewId="0">
      <selection activeCell="J9" sqref="J9"/>
    </sheetView>
  </sheetViews>
  <sheetFormatPr defaultColWidth="9.140625"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6" style="2" customWidth="1"/>
    <col min="6" max="6" width="20.28515625" style="2" customWidth="1"/>
    <col min="7" max="7" width="18.5703125" style="1" customWidth="1"/>
    <col min="8" max="8" width="14.710937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11" ht="15.75" thickBot="1" x14ac:dyDescent="0.3">
      <c r="B1" s="55"/>
      <c r="C1" s="55"/>
      <c r="D1" s="55"/>
      <c r="E1" s="55"/>
      <c r="F1" s="55"/>
      <c r="G1" s="55"/>
      <c r="H1" s="55"/>
    </row>
    <row r="2" spans="1:11" ht="4.5" customHeight="1" thickBot="1" x14ac:dyDescent="0.3">
      <c r="A2" s="59"/>
      <c r="B2" s="60"/>
      <c r="C2" s="60"/>
      <c r="D2" s="60"/>
      <c r="E2" s="60"/>
      <c r="F2" s="60"/>
      <c r="G2" s="60"/>
      <c r="H2" s="61"/>
    </row>
    <row r="3" spans="1:11" ht="30" customHeight="1" thickBot="1" x14ac:dyDescent="0.3">
      <c r="A3" s="47" t="s">
        <v>0</v>
      </c>
      <c r="B3" s="48"/>
      <c r="C3" s="49"/>
      <c r="D3" s="50"/>
      <c r="E3" s="50"/>
      <c r="F3" s="51"/>
      <c r="G3" s="26" t="s">
        <v>5</v>
      </c>
      <c r="H3" s="27"/>
    </row>
    <row r="4" spans="1:11" ht="5.45" customHeight="1" thickBot="1" x14ac:dyDescent="0.3">
      <c r="A4" s="35"/>
      <c r="B4" s="36"/>
      <c r="C4" s="36"/>
      <c r="D4" s="36"/>
      <c r="E4" s="36"/>
      <c r="F4" s="36"/>
      <c r="G4" s="36"/>
      <c r="H4" s="44"/>
    </row>
    <row r="5" spans="1:11" ht="30" customHeight="1" thickBot="1" x14ac:dyDescent="0.3">
      <c r="A5" s="47" t="s">
        <v>13</v>
      </c>
      <c r="B5" s="48"/>
      <c r="C5" s="49"/>
      <c r="D5" s="50"/>
      <c r="E5" s="50"/>
      <c r="F5" s="50"/>
      <c r="G5" s="50"/>
      <c r="H5" s="51"/>
    </row>
    <row r="6" spans="1:11" ht="5.45" customHeight="1" thickBot="1" x14ac:dyDescent="0.3">
      <c r="A6" s="35"/>
      <c r="B6" s="36"/>
      <c r="C6" s="36"/>
      <c r="D6" s="36"/>
      <c r="E6" s="36"/>
      <c r="F6" s="36"/>
      <c r="G6" s="36"/>
      <c r="H6" s="44"/>
    </row>
    <row r="7" spans="1:11" ht="30" customHeight="1" thickBot="1" x14ac:dyDescent="0.3">
      <c r="A7" s="47" t="s">
        <v>14</v>
      </c>
      <c r="B7" s="48"/>
      <c r="C7" s="52"/>
      <c r="D7" s="53"/>
      <c r="E7" s="47" t="s">
        <v>15</v>
      </c>
      <c r="F7" s="48"/>
      <c r="G7" s="52"/>
      <c r="H7" s="54"/>
    </row>
    <row r="8" spans="1:11" ht="5.45" customHeight="1" thickBot="1" x14ac:dyDescent="0.3">
      <c r="A8" s="35"/>
      <c r="B8" s="36"/>
      <c r="C8" s="36"/>
      <c r="D8" s="36"/>
      <c r="E8" s="36"/>
      <c r="F8" s="36"/>
      <c r="G8" s="36"/>
      <c r="H8" s="44"/>
    </row>
    <row r="9" spans="1:11" ht="51.75" customHeight="1" thickBot="1" x14ac:dyDescent="0.3">
      <c r="A9" s="45" t="s">
        <v>2</v>
      </c>
      <c r="B9" s="46"/>
      <c r="C9" s="12" t="s">
        <v>6</v>
      </c>
      <c r="D9" s="12" t="s">
        <v>1</v>
      </c>
      <c r="E9" s="30" t="s">
        <v>16</v>
      </c>
      <c r="F9" s="30" t="s">
        <v>17</v>
      </c>
      <c r="G9" s="64" t="s">
        <v>4</v>
      </c>
      <c r="H9" s="65"/>
    </row>
    <row r="10" spans="1:11" ht="21" customHeight="1" thickBot="1" x14ac:dyDescent="0.3">
      <c r="A10" s="62"/>
      <c r="B10" s="63"/>
      <c r="C10" s="32"/>
      <c r="D10" s="24"/>
      <c r="E10" s="29"/>
      <c r="F10" s="29"/>
      <c r="G10" s="28">
        <f>IF(OR(C10 = 0, D10=0),0, IFERROR(INT(1000*(6+324*(1-((D10-1)/(C10-1)+1/10)^3)/(1+100*((D10-1)/(C10-1)+1/10)^3))/1000)*1000* (3/(3*(E10+F10)-2*F10)),0))</f>
        <v>0</v>
      </c>
      <c r="H10" s="25">
        <f xml:space="preserve"> IFERROR(SUM(G10:G10)/COUNTIF(G10:G10,"&gt;0"),0)</f>
        <v>0</v>
      </c>
    </row>
    <row r="11" spans="1:11" ht="6.75" customHeight="1" thickBot="1" x14ac:dyDescent="0.3">
      <c r="A11" s="35"/>
      <c r="B11" s="36"/>
      <c r="C11" s="36"/>
      <c r="D11" s="36"/>
      <c r="E11" s="37"/>
      <c r="F11" s="37"/>
      <c r="G11" s="37"/>
      <c r="H11" s="38"/>
    </row>
    <row r="12" spans="1:11" ht="81.75" customHeight="1" x14ac:dyDescent="0.25">
      <c r="A12" s="39" t="s">
        <v>8</v>
      </c>
      <c r="B12" s="13" t="s">
        <v>9</v>
      </c>
      <c r="C12" s="33" t="s">
        <v>10</v>
      </c>
      <c r="D12" s="34" t="s">
        <v>11</v>
      </c>
      <c r="E12" s="34" t="s">
        <v>12</v>
      </c>
      <c r="F12" s="14" t="s">
        <v>7</v>
      </c>
      <c r="G12" s="58" t="s">
        <v>3</v>
      </c>
      <c r="H12" s="58"/>
    </row>
    <row r="13" spans="1:11" ht="17.25" customHeight="1" x14ac:dyDescent="0.25">
      <c r="A13" s="40"/>
      <c r="B13" s="9"/>
      <c r="C13" s="5"/>
      <c r="D13" s="6"/>
      <c r="E13" s="8"/>
      <c r="F13" s="22">
        <f xml:space="preserve"> IFERROR(COUNTA($D$13:$D$19)*($H$10)*E13,0)</f>
        <v>0</v>
      </c>
      <c r="G13" s="42">
        <f xml:space="preserve"> IFERROR(COUNTA($D$13:$D$19)*($H$10)/(C13+D13/2)*E13,0)</f>
        <v>0</v>
      </c>
      <c r="H13" s="43"/>
      <c r="K13" s="4"/>
    </row>
    <row r="14" spans="1:11" ht="16.5" customHeight="1" x14ac:dyDescent="0.25">
      <c r="A14" s="40"/>
      <c r="B14" s="10"/>
      <c r="C14" s="7"/>
      <c r="D14" s="7"/>
      <c r="E14" s="8"/>
      <c r="F14" s="22">
        <f t="shared" ref="F14:F19" si="0" xml:space="preserve"> IFERROR(COUNTA($D$13:$D$19)*($H$10)*E14,0)</f>
        <v>0</v>
      </c>
      <c r="G14" s="42">
        <f t="shared" ref="G14:G19" si="1" xml:space="preserve"> IFERROR(COUNTA($D$13:$D$19)*($H$10)/(C14+D14/2)*E14,0)</f>
        <v>0</v>
      </c>
      <c r="H14" s="43"/>
    </row>
    <row r="15" spans="1:11" ht="15.75" customHeight="1" x14ac:dyDescent="0.25">
      <c r="A15" s="40"/>
      <c r="B15" s="11"/>
      <c r="C15" s="7"/>
      <c r="D15" s="7"/>
      <c r="E15" s="8"/>
      <c r="F15" s="22">
        <f t="shared" si="0"/>
        <v>0</v>
      </c>
      <c r="G15" s="42">
        <f t="shared" si="1"/>
        <v>0</v>
      </c>
      <c r="H15" s="43"/>
    </row>
    <row r="16" spans="1:11" ht="15.75" customHeight="1" x14ac:dyDescent="0.25">
      <c r="A16" s="40"/>
      <c r="B16" s="11"/>
      <c r="C16" s="7"/>
      <c r="D16" s="7"/>
      <c r="E16" s="8"/>
      <c r="F16" s="22">
        <f t="shared" si="0"/>
        <v>0</v>
      </c>
      <c r="G16" s="42">
        <f t="shared" si="1"/>
        <v>0</v>
      </c>
      <c r="H16" s="43"/>
    </row>
    <row r="17" spans="1:10" ht="15.75" customHeight="1" x14ac:dyDescent="0.25">
      <c r="A17" s="40"/>
      <c r="B17" s="11"/>
      <c r="C17" s="7"/>
      <c r="D17" s="7"/>
      <c r="E17" s="8"/>
      <c r="F17" s="22">
        <f t="shared" si="0"/>
        <v>0</v>
      </c>
      <c r="G17" s="42">
        <f t="shared" si="1"/>
        <v>0</v>
      </c>
      <c r="H17" s="43"/>
    </row>
    <row r="18" spans="1:10" ht="15.75" customHeight="1" x14ac:dyDescent="0.25">
      <c r="A18" s="40"/>
      <c r="B18" s="11"/>
      <c r="C18" s="7"/>
      <c r="D18" s="7"/>
      <c r="E18" s="8"/>
      <c r="F18" s="22">
        <f t="shared" si="0"/>
        <v>0</v>
      </c>
      <c r="G18" s="42">
        <f t="shared" si="1"/>
        <v>0</v>
      </c>
      <c r="H18" s="43"/>
      <c r="J18" s="16"/>
    </row>
    <row r="19" spans="1:10" ht="15.75" thickBot="1" x14ac:dyDescent="0.3">
      <c r="A19" s="40"/>
      <c r="B19" s="18"/>
      <c r="C19" s="19"/>
      <c r="D19" s="19"/>
      <c r="E19" s="20"/>
      <c r="F19" s="22">
        <f t="shared" si="0"/>
        <v>0</v>
      </c>
      <c r="G19" s="42">
        <f t="shared" si="1"/>
        <v>0</v>
      </c>
      <c r="H19" s="43"/>
    </row>
    <row r="20" spans="1:10" ht="15.75" thickBot="1" x14ac:dyDescent="0.3">
      <c r="A20" s="41"/>
      <c r="B20" s="66"/>
      <c r="C20" s="67"/>
      <c r="D20" s="68"/>
      <c r="E20" s="21">
        <f>SUM(E13:E19)</f>
        <v>0</v>
      </c>
      <c r="F20" s="23">
        <f>SUM(F13:F19)</f>
        <v>0</v>
      </c>
      <c r="G20" s="56" t="str">
        <f>IF(OR(ABS(F20-H10*COUNTA($D$13:$D$19))&lt;&gt;0, F20&gt;H10*E10, COUNTA($D$13:$D$19)&lt;&gt;COUNTA($E$13:$E$19), COUNTA($C$13:$C$19)&lt;&gt;COUNTA($E$13:$E$19)),"CHYBA V AUTORECH","")</f>
        <v/>
      </c>
      <c r="H20" s="57"/>
    </row>
    <row r="22" spans="1:10" x14ac:dyDescent="0.25">
      <c r="D22" s="17"/>
    </row>
  </sheetData>
  <sheetProtection algorithmName="SHA-512" hashValue="Z1E79wm+h6grU/yqXUFMAOLcRXCPPn1dYpwfk7x/2jrQLlfeJe2NtlztNyCBHMr/uTCe/SBpoPWdDmmhLyJ7Lw==" saltValue="+hdsn55SWTc6QZABsG3Hhw==" spinCount="100000" sheet="1" selectLockedCells="1"/>
  <mergeCells count="28">
    <mergeCell ref="B1:H1"/>
    <mergeCell ref="G20:H20"/>
    <mergeCell ref="G15:H15"/>
    <mergeCell ref="A3:B3"/>
    <mergeCell ref="G12:H12"/>
    <mergeCell ref="G13:H13"/>
    <mergeCell ref="C3:F3"/>
    <mergeCell ref="G14:H14"/>
    <mergeCell ref="G19:H19"/>
    <mergeCell ref="A2:H2"/>
    <mergeCell ref="G16:H16"/>
    <mergeCell ref="G17:H17"/>
    <mergeCell ref="A10:B10"/>
    <mergeCell ref="G9:H9"/>
    <mergeCell ref="B20:D20"/>
    <mergeCell ref="A4:H4"/>
    <mergeCell ref="A5:B5"/>
    <mergeCell ref="C5:H5"/>
    <mergeCell ref="C7:D7"/>
    <mergeCell ref="E7:F7"/>
    <mergeCell ref="G7:H7"/>
    <mergeCell ref="A11:H11"/>
    <mergeCell ref="A12:A20"/>
    <mergeCell ref="G18:H18"/>
    <mergeCell ref="A6:H6"/>
    <mergeCell ref="A8:H8"/>
    <mergeCell ref="A9:B9"/>
    <mergeCell ref="A7:B7"/>
  </mergeCells>
  <conditionalFormatting sqref="E20">
    <cfRule type="cellIs" dxfId="5" priority="1" operator="between">
      <formula>1.01</formula>
      <formula>999</formula>
    </cfRule>
    <cfRule type="cellIs" dxfId="4" priority="2" operator="between">
      <formula>0</formula>
      <formula>0.99</formula>
    </cfRule>
    <cfRule type="cellIs" dxfId="3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>&amp;CPříloha k Rozhodnutí děkana PřF UHK č. 14/2019</oddHeader>
  </headerFooter>
  <ignoredErrors>
    <ignoredError sqref="F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workbookViewId="0">
      <selection activeCell="B27" sqref="B27"/>
    </sheetView>
  </sheetViews>
  <sheetFormatPr defaultRowHeight="15" x14ac:dyDescent="0.25"/>
  <cols>
    <col min="2" max="2" width="35.28515625" customWidth="1"/>
    <col min="3" max="3" width="15.85546875" customWidth="1"/>
    <col min="4" max="4" width="16.7109375" customWidth="1"/>
    <col min="5" max="5" width="15.7109375" customWidth="1"/>
    <col min="6" max="6" width="21.28515625" customWidth="1"/>
    <col min="7" max="7" width="21.42578125" customWidth="1"/>
    <col min="8" max="8" width="16.5703125" customWidth="1"/>
  </cols>
  <sheetData>
    <row r="1" spans="1:11" ht="15.75" thickBot="1" x14ac:dyDescent="0.3"/>
    <row r="2" spans="1:11" s="1" customFormat="1" ht="4.5" customHeight="1" thickBot="1" x14ac:dyDescent="0.3">
      <c r="A2" s="59"/>
      <c r="B2" s="60"/>
      <c r="C2" s="60"/>
      <c r="D2" s="60"/>
      <c r="E2" s="60"/>
      <c r="F2" s="60"/>
      <c r="G2" s="60"/>
      <c r="H2" s="61"/>
    </row>
    <row r="3" spans="1:11" s="1" customFormat="1" ht="30" customHeight="1" thickBot="1" x14ac:dyDescent="0.3">
      <c r="A3" s="47" t="s">
        <v>0</v>
      </c>
      <c r="B3" s="48"/>
      <c r="C3" s="49" t="s">
        <v>18</v>
      </c>
      <c r="D3" s="50"/>
      <c r="E3" s="50"/>
      <c r="F3" s="51"/>
      <c r="G3" s="26" t="s">
        <v>5</v>
      </c>
      <c r="H3" s="27">
        <v>43768</v>
      </c>
    </row>
    <row r="4" spans="1:11" s="1" customFormat="1" ht="5.45" customHeight="1" thickBot="1" x14ac:dyDescent="0.3">
      <c r="A4" s="35"/>
      <c r="B4" s="36"/>
      <c r="C4" s="36"/>
      <c r="D4" s="36"/>
      <c r="E4" s="36"/>
      <c r="F4" s="36"/>
      <c r="G4" s="36"/>
      <c r="H4" s="44"/>
    </row>
    <row r="5" spans="1:11" s="1" customFormat="1" ht="30" customHeight="1" thickBot="1" x14ac:dyDescent="0.3">
      <c r="A5" s="47" t="s">
        <v>13</v>
      </c>
      <c r="B5" s="48"/>
      <c r="C5" s="49" t="s">
        <v>19</v>
      </c>
      <c r="D5" s="50"/>
      <c r="E5" s="50"/>
      <c r="F5" s="50"/>
      <c r="G5" s="50"/>
      <c r="H5" s="51"/>
    </row>
    <row r="6" spans="1:11" s="1" customFormat="1" ht="5.45" customHeight="1" thickBot="1" x14ac:dyDescent="0.3">
      <c r="A6" s="35"/>
      <c r="B6" s="36"/>
      <c r="C6" s="36"/>
      <c r="D6" s="36"/>
      <c r="E6" s="36"/>
      <c r="F6" s="36"/>
      <c r="G6" s="36"/>
      <c r="H6" s="44"/>
    </row>
    <row r="7" spans="1:11" s="1" customFormat="1" ht="30" customHeight="1" thickBot="1" x14ac:dyDescent="0.3">
      <c r="A7" s="47" t="s">
        <v>14</v>
      </c>
      <c r="B7" s="48"/>
      <c r="C7" s="52" t="s">
        <v>20</v>
      </c>
      <c r="D7" s="53"/>
      <c r="E7" s="47" t="s">
        <v>15</v>
      </c>
      <c r="F7" s="48"/>
      <c r="G7" s="52" t="s">
        <v>21</v>
      </c>
      <c r="H7" s="54"/>
    </row>
    <row r="8" spans="1:11" s="1" customFormat="1" ht="5.45" customHeight="1" thickBot="1" x14ac:dyDescent="0.3">
      <c r="A8" s="35"/>
      <c r="B8" s="36"/>
      <c r="C8" s="36"/>
      <c r="D8" s="36"/>
      <c r="E8" s="36"/>
      <c r="F8" s="36"/>
      <c r="G8" s="36"/>
      <c r="H8" s="44"/>
    </row>
    <row r="9" spans="1:11" s="1" customFormat="1" ht="51.75" customHeight="1" thickBot="1" x14ac:dyDescent="0.3">
      <c r="A9" s="45" t="s">
        <v>2</v>
      </c>
      <c r="B9" s="46"/>
      <c r="C9" s="12" t="s">
        <v>6</v>
      </c>
      <c r="D9" s="12" t="s">
        <v>1</v>
      </c>
      <c r="E9" s="30" t="s">
        <v>16</v>
      </c>
      <c r="F9" s="30" t="s">
        <v>17</v>
      </c>
      <c r="G9" s="64" t="s">
        <v>4</v>
      </c>
      <c r="H9" s="65"/>
    </row>
    <row r="10" spans="1:11" s="1" customFormat="1" ht="21" customHeight="1" thickBot="1" x14ac:dyDescent="0.3">
      <c r="A10" s="69" t="s">
        <v>22</v>
      </c>
      <c r="B10" s="70"/>
      <c r="C10" s="15">
        <v>83</v>
      </c>
      <c r="D10" s="24">
        <v>13</v>
      </c>
      <c r="E10" s="29">
        <v>2</v>
      </c>
      <c r="F10" s="29">
        <v>1</v>
      </c>
      <c r="G10" s="28">
        <f>IF(OR(C10 = 0, D10=0),0, IFERROR(INT(1000*(6+324*(1-((D10-1)/(C10-1)+1/10)^3)/(1+100*((D10-1)/(C10-1)+1/10)^3))/1000)*1000* (3/(3*(E10+F10)-2*F10)),0))</f>
        <v>57000</v>
      </c>
      <c r="H10" s="25">
        <f xml:space="preserve"> IFERROR(SUM(G10:G10)/COUNTIF(G10:G10,"&gt;0"),0)</f>
        <v>57000</v>
      </c>
    </row>
    <row r="11" spans="1:11" s="1" customFormat="1" ht="6.75" customHeight="1" thickBot="1" x14ac:dyDescent="0.3">
      <c r="A11" s="35"/>
      <c r="B11" s="36"/>
      <c r="C11" s="36"/>
      <c r="D11" s="36"/>
      <c r="E11" s="37"/>
      <c r="F11" s="37"/>
      <c r="G11" s="37"/>
      <c r="H11" s="38"/>
    </row>
    <row r="12" spans="1:11" s="1" customFormat="1" ht="84.75" customHeight="1" x14ac:dyDescent="0.25">
      <c r="A12" s="39" t="s">
        <v>8</v>
      </c>
      <c r="B12" s="13" t="s">
        <v>9</v>
      </c>
      <c r="C12" s="33" t="s">
        <v>10</v>
      </c>
      <c r="D12" s="34" t="s">
        <v>11</v>
      </c>
      <c r="E12" s="3" t="s">
        <v>12</v>
      </c>
      <c r="F12" s="31" t="s">
        <v>7</v>
      </c>
      <c r="G12" s="58" t="s">
        <v>3</v>
      </c>
      <c r="H12" s="58"/>
    </row>
    <row r="13" spans="1:11" s="1" customFormat="1" ht="17.25" customHeight="1" x14ac:dyDescent="0.25">
      <c r="A13" s="40"/>
      <c r="B13" s="9" t="s">
        <v>23</v>
      </c>
      <c r="C13" s="5">
        <v>1</v>
      </c>
      <c r="D13" s="6">
        <v>0</v>
      </c>
      <c r="E13" s="8">
        <v>0.5</v>
      </c>
      <c r="F13" s="22">
        <f xml:space="preserve"> IFERROR(COUNTA($D$13:$D$19)*($H$10)*E13,0)</f>
        <v>57000</v>
      </c>
      <c r="G13" s="42">
        <f xml:space="preserve"> IFERROR(COUNTA($D$13:$D$19)*($H$10)/(C13+D13/2)*E13,0)</f>
        <v>57000</v>
      </c>
      <c r="H13" s="43"/>
      <c r="K13" s="4"/>
    </row>
    <row r="14" spans="1:11" s="1" customFormat="1" ht="16.5" customHeight="1" x14ac:dyDescent="0.25">
      <c r="A14" s="40"/>
      <c r="B14" s="10" t="s">
        <v>24</v>
      </c>
      <c r="C14" s="7">
        <v>2</v>
      </c>
      <c r="D14" s="7">
        <v>0</v>
      </c>
      <c r="E14" s="8">
        <v>0.5</v>
      </c>
      <c r="F14" s="22">
        <f t="shared" ref="F14:F19" si="0" xml:space="preserve"> IFERROR(COUNTA($D$13:$D$19)*($H$10)*E14,0)</f>
        <v>57000</v>
      </c>
      <c r="G14" s="42">
        <f t="shared" ref="G14:G19" si="1" xml:space="preserve"> IFERROR(COUNTA($D$13:$D$19)*($H$10)/(C14+D14/2)*E14,0)</f>
        <v>28500</v>
      </c>
      <c r="H14" s="43"/>
    </row>
    <row r="15" spans="1:11" s="1" customFormat="1" ht="15.75" customHeight="1" x14ac:dyDescent="0.25">
      <c r="A15" s="40"/>
      <c r="B15" s="11"/>
      <c r="C15" s="7"/>
      <c r="D15" s="7"/>
      <c r="E15" s="8"/>
      <c r="F15" s="22">
        <f t="shared" si="0"/>
        <v>0</v>
      </c>
      <c r="G15" s="42">
        <f t="shared" si="1"/>
        <v>0</v>
      </c>
      <c r="H15" s="43"/>
    </row>
    <row r="16" spans="1:11" s="1" customFormat="1" ht="15.75" customHeight="1" x14ac:dyDescent="0.25">
      <c r="A16" s="40"/>
      <c r="B16" s="11"/>
      <c r="C16" s="7"/>
      <c r="D16" s="7"/>
      <c r="E16" s="8"/>
      <c r="F16" s="22">
        <f t="shared" si="0"/>
        <v>0</v>
      </c>
      <c r="G16" s="42">
        <f t="shared" si="1"/>
        <v>0</v>
      </c>
      <c r="H16" s="43"/>
    </row>
    <row r="17" spans="1:10" s="1" customFormat="1" ht="15.75" customHeight="1" x14ac:dyDescent="0.25">
      <c r="A17" s="40"/>
      <c r="B17" s="11"/>
      <c r="C17" s="7"/>
      <c r="D17" s="7"/>
      <c r="E17" s="8"/>
      <c r="F17" s="22">
        <f t="shared" si="0"/>
        <v>0</v>
      </c>
      <c r="G17" s="42">
        <f t="shared" si="1"/>
        <v>0</v>
      </c>
      <c r="H17" s="43"/>
    </row>
    <row r="18" spans="1:10" s="1" customFormat="1" ht="15.75" customHeight="1" x14ac:dyDescent="0.25">
      <c r="A18" s="40"/>
      <c r="B18" s="11"/>
      <c r="C18" s="7"/>
      <c r="D18" s="7"/>
      <c r="E18" s="8"/>
      <c r="F18" s="22">
        <f t="shared" si="0"/>
        <v>0</v>
      </c>
      <c r="G18" s="42">
        <f t="shared" si="1"/>
        <v>0</v>
      </c>
      <c r="H18" s="43"/>
      <c r="J18" s="16"/>
    </row>
    <row r="19" spans="1:10" s="1" customFormat="1" ht="15.75" thickBot="1" x14ac:dyDescent="0.3">
      <c r="A19" s="40"/>
      <c r="B19" s="18"/>
      <c r="C19" s="19"/>
      <c r="D19" s="19"/>
      <c r="E19" s="20"/>
      <c r="F19" s="22">
        <f t="shared" si="0"/>
        <v>0</v>
      </c>
      <c r="G19" s="42">
        <f t="shared" si="1"/>
        <v>0</v>
      </c>
      <c r="H19" s="43"/>
    </row>
    <row r="20" spans="1:10" s="1" customFormat="1" ht="15.75" thickBot="1" x14ac:dyDescent="0.3">
      <c r="A20" s="41"/>
      <c r="B20" s="66"/>
      <c r="C20" s="67"/>
      <c r="D20" s="68"/>
      <c r="E20" s="21">
        <f>SUM(E13:E19)</f>
        <v>1</v>
      </c>
      <c r="F20" s="23">
        <f>SUM(F13:F19)</f>
        <v>114000</v>
      </c>
      <c r="G20" s="56" t="str">
        <f>IF(OR(ABS(F20-H10*COUNTA($D$13:$D$19))&lt;&gt;0, F20&gt;H10*E10, COUNTA($D$13:$D$19)&lt;&gt;COUNTA($E$13:$E$19), COUNTA($C$13:$C$19)&lt;&gt;COUNTA($E$13:$E$19)),"CHYBA V AUTORECH","")</f>
        <v/>
      </c>
      <c r="H20" s="57"/>
    </row>
  </sheetData>
  <sheetProtection algorithmName="SHA-512" hashValue="hpkKH0DHLBuET7zIsI6cMOgcRodK+F/F8LuGPybRkMV9u0pFu/YqnoglviaAhQ5N/nEET+g67G0cl0NGquhvkw==" saltValue="tBMubm8FGtwyfLRs0LU9CA==" spinCount="100000" sheet="1" objects="1" scenarios="1" selectLockedCells="1" selectUnlockedCells="1"/>
  <mergeCells count="27">
    <mergeCell ref="A9:B9"/>
    <mergeCell ref="G9:H9"/>
    <mergeCell ref="A10:B10"/>
    <mergeCell ref="A11:H11"/>
    <mergeCell ref="A12:A20"/>
    <mergeCell ref="G12:H12"/>
    <mergeCell ref="G13:H13"/>
    <mergeCell ref="G14:H14"/>
    <mergeCell ref="G15:H15"/>
    <mergeCell ref="G16:H16"/>
    <mergeCell ref="G17:H17"/>
    <mergeCell ref="G18:H18"/>
    <mergeCell ref="G19:H19"/>
    <mergeCell ref="B20:D20"/>
    <mergeCell ref="G20:H20"/>
    <mergeCell ref="A8:H8"/>
    <mergeCell ref="A2:H2"/>
    <mergeCell ref="A3:B3"/>
    <mergeCell ref="C3:F3"/>
    <mergeCell ref="A4:H4"/>
    <mergeCell ref="A5:B5"/>
    <mergeCell ref="C5:H5"/>
    <mergeCell ref="A6:H6"/>
    <mergeCell ref="A7:B7"/>
    <mergeCell ref="C7:D7"/>
    <mergeCell ref="E7:F7"/>
    <mergeCell ref="G7:H7"/>
  </mergeCells>
  <conditionalFormatting sqref="E20">
    <cfRule type="cellIs" dxfId="2" priority="1" operator="between">
      <formula>1.01</formula>
      <formula>999</formula>
    </cfRule>
    <cfRule type="cellIs" dxfId="1" priority="2" operator="between">
      <formula>0</formula>
      <formula>0.99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 k RD</vt:lpstr>
      <vt:lpstr>Vzor</vt:lpstr>
    </vt:vector>
  </TitlesOfParts>
  <Company>PdF UHK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Lankašová Ilona</cp:lastModifiedBy>
  <cp:lastPrinted>2019-10-31T11:25:32Z</cp:lastPrinted>
  <dcterms:created xsi:type="dcterms:W3CDTF">2013-10-24T14:16:34Z</dcterms:created>
  <dcterms:modified xsi:type="dcterms:W3CDTF">2019-10-31T11:26:08Z</dcterms:modified>
</cp:coreProperties>
</file>