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říloha k RD" sheetId="1" r:id="rId1"/>
    <sheet name="VZOR pro vyplnění" sheetId="2" r:id="rId2"/>
  </sheets>
  <calcPr calcId="145621"/>
</workbook>
</file>

<file path=xl/calcChain.xml><?xml version="1.0" encoding="utf-8"?>
<calcChain xmlns="http://schemas.openxmlformats.org/spreadsheetml/2006/main">
  <c r="E24" i="1" l="1"/>
  <c r="E13" i="1" l="1"/>
  <c r="E14" i="1"/>
  <c r="E15" i="1"/>
  <c r="E12" i="1"/>
  <c r="F15" i="2" l="1"/>
  <c r="E15" i="2"/>
  <c r="G15" i="2" s="1"/>
  <c r="F14" i="2"/>
  <c r="E14" i="2"/>
  <c r="G14" i="2" s="1"/>
  <c r="F13" i="2"/>
  <c r="G13" i="2" s="1"/>
  <c r="F12" i="2"/>
  <c r="E12" i="2"/>
  <c r="G12" i="2" s="1"/>
  <c r="G11" i="2"/>
  <c r="F8" i="2"/>
  <c r="E8" i="2"/>
  <c r="G8" i="2" s="1"/>
  <c r="F7" i="2"/>
  <c r="E7" i="2"/>
  <c r="G7" i="2" s="1"/>
  <c r="F6" i="2"/>
  <c r="E6" i="2"/>
  <c r="G6" i="2" s="1"/>
  <c r="F5" i="2"/>
  <c r="E5" i="2"/>
  <c r="G5" i="2" s="1"/>
  <c r="G4" i="2"/>
  <c r="H4" i="2" l="1"/>
  <c r="H11" i="2"/>
  <c r="G24" i="2" l="1"/>
  <c r="G22" i="2"/>
  <c r="G20" i="2"/>
  <c r="G18" i="2"/>
  <c r="G23" i="2"/>
  <c r="G21" i="2"/>
  <c r="G19" i="2"/>
  <c r="G11" i="1"/>
  <c r="G4" i="1"/>
  <c r="E6" i="1" l="1"/>
  <c r="F13" i="1" l="1"/>
  <c r="G13" i="1" s="1"/>
  <c r="F14" i="1"/>
  <c r="G14" i="1" s="1"/>
  <c r="F15" i="1"/>
  <c r="G15" i="1" s="1"/>
  <c r="F12" i="1"/>
  <c r="G12" i="1" s="1"/>
  <c r="F8" i="1"/>
  <c r="E8" i="1"/>
  <c r="G8" i="1" s="1"/>
  <c r="F6" i="1"/>
  <c r="G6" i="1" s="1"/>
  <c r="E7" i="1"/>
  <c r="G7" i="1" s="1"/>
  <c r="F7" i="1"/>
  <c r="F5" i="1"/>
  <c r="E5" i="1"/>
  <c r="H11" i="1" l="1"/>
  <c r="G5" i="1"/>
  <c r="H4" i="1" s="1"/>
  <c r="G24" i="1" l="1"/>
  <c r="G19" i="1"/>
  <c r="G21" i="1"/>
  <c r="G23" i="1"/>
  <c r="G18" i="1"/>
  <c r="G20" i="1"/>
  <c r="G22" i="1"/>
</calcChain>
</file>

<file path=xl/sharedStrings.xml><?xml version="1.0" encoding="utf-8"?>
<sst xmlns="http://schemas.openxmlformats.org/spreadsheetml/2006/main" count="53" uniqueCount="28">
  <si>
    <t>Název časopisu</t>
  </si>
  <si>
    <t>Journal category name</t>
  </si>
  <si>
    <t>Pořadí časopisu v kategorii</t>
  </si>
  <si>
    <t>WOS</t>
  </si>
  <si>
    <t>Počet českých autorů</t>
  </si>
  <si>
    <t>Počet zahraničních autorů</t>
  </si>
  <si>
    <t>SCOPUS</t>
  </si>
  <si>
    <t>Journal subject category name</t>
  </si>
  <si>
    <t>Výsledné finační částky</t>
  </si>
  <si>
    <t>Finanční částka (každý autor)</t>
  </si>
  <si>
    <t xml:space="preserve"> Electrical and Electronic Engineering</t>
  </si>
  <si>
    <t>Průměrná částka  (každý autor)</t>
  </si>
  <si>
    <t>Engineering</t>
  </si>
  <si>
    <t>Datum vyplnění</t>
  </si>
  <si>
    <t>Počet adres spoluautora (včetně PřF UHK)</t>
  </si>
  <si>
    <t>Engineering review</t>
  </si>
  <si>
    <t>Počet časopisů v kategorii</t>
  </si>
  <si>
    <t>Jméno spoluautora článku</t>
  </si>
  <si>
    <t>"Novák"</t>
  </si>
  <si>
    <t>"Nováková"</t>
  </si>
  <si>
    <t>Procentní podíl spoluautorů na finanční odměně</t>
  </si>
  <si>
    <t>Podpis spoluautora</t>
  </si>
  <si>
    <t>DOMÁCÍ SPOLUAUTOŘI</t>
  </si>
  <si>
    <t>Podpis autora</t>
  </si>
  <si>
    <t>DOMÁCÍ AUTOŘI</t>
  </si>
  <si>
    <t>Jméno autora článku</t>
  </si>
  <si>
    <t>Počet adres autora (včetně PřF UHK)</t>
  </si>
  <si>
    <r>
      <t xml:space="preserve">Procentní podíl autorů na finanční odměně </t>
    </r>
    <r>
      <rPr>
        <sz val="8"/>
        <color theme="1"/>
        <rFont val="Calibri"/>
        <family val="2"/>
        <charset val="238"/>
        <scheme val="minor"/>
      </rPr>
      <t>(součet za domácí autory musí být 100 %)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</si>
</sst>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6" xfId="0" applyBorder="1" applyAlignment="1">
      <alignment horizontal="center" wrapText="1"/>
    </xf>
    <xf numFmtId="0" fontId="0" fillId="0" borderId="6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/>
    <xf numFmtId="9" fontId="0" fillId="0" borderId="6" xfId="0" applyNumberForma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0" xfId="0" applyBorder="1" applyAlignment="1">
      <alignment horizontal="right" textRotation="90"/>
    </xf>
    <xf numFmtId="0" fontId="1" fillId="0" borderId="0" xfId="0" applyFont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/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right" textRotation="90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9" fontId="0" fillId="0" borderId="6" xfId="0" applyNumberForma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/>
    <xf numFmtId="0" fontId="3" fillId="3" borderId="6" xfId="0" applyFont="1" applyFill="1" applyBorder="1" applyAlignment="1" applyProtection="1">
      <alignment horizontal="center" wrapText="1"/>
    </xf>
    <xf numFmtId="0" fontId="3" fillId="3" borderId="7" xfId="0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textRotation="90"/>
    </xf>
    <xf numFmtId="0" fontId="2" fillId="3" borderId="3" xfId="0" applyFont="1" applyFill="1" applyBorder="1" applyAlignment="1" applyProtection="1">
      <alignment horizontal="center" vertical="center" textRotation="90"/>
    </xf>
    <xf numFmtId="0" fontId="2" fillId="3" borderId="4" xfId="0" applyFont="1" applyFill="1" applyBorder="1" applyAlignment="1" applyProtection="1">
      <alignment horizontal="center" vertical="center" textRotation="90"/>
    </xf>
    <xf numFmtId="0" fontId="0" fillId="3" borderId="7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5" fillId="3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 textRotation="90"/>
    </xf>
    <xf numFmtId="0" fontId="2" fillId="3" borderId="3" xfId="0" applyFont="1" applyFill="1" applyBorder="1" applyAlignment="1" applyProtection="1">
      <alignment horizontal="right" vertical="center" textRotation="90"/>
    </xf>
    <xf numFmtId="0" fontId="2" fillId="3" borderId="4" xfId="0" applyFont="1" applyFill="1" applyBorder="1" applyAlignment="1" applyProtection="1">
      <alignment horizontal="right" vertical="center" textRotation="9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2" xfId="0" applyFont="1" applyFill="1" applyBorder="1" applyAlignment="1">
      <alignment horizontal="right" vertical="center" textRotation="90"/>
    </xf>
    <xf numFmtId="0" fontId="2" fillId="3" borderId="3" xfId="0" applyFont="1" applyFill="1" applyBorder="1" applyAlignment="1">
      <alignment horizontal="right" vertical="center" textRotation="90"/>
    </xf>
    <xf numFmtId="0" fontId="2" fillId="3" borderId="4" xfId="0" applyFont="1" applyFill="1" applyBorder="1" applyAlignment="1">
      <alignment horizontal="right" vertical="center" textRotation="90"/>
    </xf>
    <xf numFmtId="9" fontId="0" fillId="0" borderId="6" xfId="0" applyNumberFormat="1" applyBorder="1" applyAlignment="1" applyProtection="1">
      <alignment horizontal="center" wrapText="1"/>
    </xf>
  </cellXfs>
  <cellStyles count="1">
    <cellStyle name="Normální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Layout" zoomScaleNormal="110" workbookViewId="0">
      <selection activeCell="E19" sqref="E19"/>
    </sheetView>
  </sheetViews>
  <sheetFormatPr defaultRowHeight="15" x14ac:dyDescent="0.25"/>
  <cols>
    <col min="1" max="1" width="3" style="22" customWidth="1"/>
    <col min="2" max="2" width="39.42578125" style="22" customWidth="1"/>
    <col min="3" max="3" width="15.140625" style="22" customWidth="1"/>
    <col min="4" max="4" width="15" style="22" customWidth="1"/>
    <col min="5" max="5" width="16" style="35" customWidth="1"/>
    <col min="6" max="6" width="20.28515625" style="35" customWidth="1"/>
    <col min="7" max="7" width="18.5703125" style="22" customWidth="1"/>
    <col min="8" max="8" width="14.7109375" style="22" customWidth="1"/>
    <col min="9" max="9" width="9.140625" style="22"/>
    <col min="10" max="10" width="11.85546875" style="22" bestFit="1" customWidth="1"/>
    <col min="11" max="11" width="17.140625" style="22" bestFit="1" customWidth="1"/>
    <col min="12" max="16384" width="9.140625" style="22"/>
  </cols>
  <sheetData>
    <row r="1" spans="1:9" ht="15.75" thickBot="1" x14ac:dyDescent="0.3">
      <c r="B1" s="57"/>
      <c r="C1" s="57"/>
      <c r="D1" s="57"/>
      <c r="E1" s="57"/>
      <c r="F1" s="57"/>
      <c r="G1" s="57"/>
      <c r="H1" s="57"/>
    </row>
    <row r="2" spans="1:9" ht="30" customHeight="1" thickBot="1" x14ac:dyDescent="0.35">
      <c r="A2" s="58" t="s">
        <v>0</v>
      </c>
      <c r="B2" s="59"/>
      <c r="C2" s="44"/>
      <c r="D2" s="45"/>
      <c r="E2" s="45"/>
      <c r="F2" s="45"/>
      <c r="G2" s="39" t="s">
        <v>13</v>
      </c>
      <c r="H2" s="23"/>
    </row>
    <row r="3" spans="1:9" ht="51.75" customHeight="1" x14ac:dyDescent="0.25">
      <c r="A3" s="61" t="s">
        <v>3</v>
      </c>
      <c r="B3" s="36" t="s">
        <v>1</v>
      </c>
      <c r="C3" s="37" t="s">
        <v>16</v>
      </c>
      <c r="D3" s="37" t="s">
        <v>2</v>
      </c>
      <c r="E3" s="37" t="s">
        <v>4</v>
      </c>
      <c r="F3" s="37" t="s">
        <v>5</v>
      </c>
      <c r="G3" s="38" t="s">
        <v>9</v>
      </c>
      <c r="H3" s="38" t="s">
        <v>11</v>
      </c>
    </row>
    <row r="4" spans="1:9" x14ac:dyDescent="0.25">
      <c r="A4" s="62"/>
      <c r="B4" s="24"/>
      <c r="C4" s="25"/>
      <c r="D4" s="25"/>
      <c r="E4" s="25">
        <v>0</v>
      </c>
      <c r="F4" s="25">
        <v>0</v>
      </c>
      <c r="G4" s="40">
        <f xml:space="preserve"> IFERROR(200000* C4^2 *(C4^2-3*C4+2) / ((10*C4^2-48*C4)*D4^2+ (9*C4^2+48)*C4*D4+(C4^2-12*C4-8)*C4^2)  / (E4+F4/2),0)</f>
        <v>0</v>
      </c>
      <c r="H4" s="60">
        <f xml:space="preserve"> IFERROR(SUM(G4:G7)/COUNTIF(G4:G8,"&gt;0"),0)</f>
        <v>0</v>
      </c>
    </row>
    <row r="5" spans="1:9" x14ac:dyDescent="0.25">
      <c r="A5" s="62"/>
      <c r="B5" s="24"/>
      <c r="C5" s="25"/>
      <c r="D5" s="25"/>
      <c r="E5" s="40">
        <f>$E$4</f>
        <v>0</v>
      </c>
      <c r="F5" s="40">
        <f>$F$4</f>
        <v>0</v>
      </c>
      <c r="G5" s="40">
        <f t="shared" ref="G5:G8" si="0" xml:space="preserve"> IFERROR(200000* C5^2 *(C5^2-3*C5+2) / ((10*C5^2-48*C5)*D5^2+ (9*C5^2+48)*C5*D5+(C5^2-12*C5-8)*C5^2)  / (E5+F5/2),0)</f>
        <v>0</v>
      </c>
      <c r="H5" s="60"/>
    </row>
    <row r="6" spans="1:9" x14ac:dyDescent="0.25">
      <c r="A6" s="62"/>
      <c r="B6" s="24"/>
      <c r="C6" s="25"/>
      <c r="D6" s="25"/>
      <c r="E6" s="40">
        <f t="shared" ref="E6:E8" si="1">$E$4</f>
        <v>0</v>
      </c>
      <c r="F6" s="40">
        <f t="shared" ref="F6:F8" si="2">$F$4</f>
        <v>0</v>
      </c>
      <c r="G6" s="40">
        <f t="shared" si="0"/>
        <v>0</v>
      </c>
      <c r="H6" s="60"/>
    </row>
    <row r="7" spans="1:9" x14ac:dyDescent="0.25">
      <c r="A7" s="62"/>
      <c r="B7" s="24"/>
      <c r="C7" s="25"/>
      <c r="D7" s="25"/>
      <c r="E7" s="40">
        <f t="shared" si="1"/>
        <v>0</v>
      </c>
      <c r="F7" s="40">
        <f t="shared" si="2"/>
        <v>0</v>
      </c>
      <c r="G7" s="40">
        <f t="shared" si="0"/>
        <v>0</v>
      </c>
      <c r="H7" s="60"/>
    </row>
    <row r="8" spans="1:9" ht="15.75" thickBot="1" x14ac:dyDescent="0.3">
      <c r="A8" s="63"/>
      <c r="B8" s="24"/>
      <c r="C8" s="25"/>
      <c r="D8" s="25"/>
      <c r="E8" s="40">
        <f t="shared" si="1"/>
        <v>0</v>
      </c>
      <c r="F8" s="40">
        <f t="shared" si="2"/>
        <v>0</v>
      </c>
      <c r="G8" s="40">
        <f t="shared" si="0"/>
        <v>0</v>
      </c>
      <c r="H8" s="60"/>
    </row>
    <row r="9" spans="1:9" ht="9" customHeight="1" thickBot="1" x14ac:dyDescent="0.3">
      <c r="A9" s="26"/>
      <c r="B9" s="27"/>
      <c r="C9" s="28"/>
      <c r="D9" s="28"/>
      <c r="E9" s="29"/>
      <c r="F9" s="29"/>
      <c r="G9" s="28"/>
      <c r="H9" s="30"/>
    </row>
    <row r="10" spans="1:9" ht="45" x14ac:dyDescent="0.25">
      <c r="A10" s="49" t="s">
        <v>6</v>
      </c>
      <c r="B10" s="41" t="s">
        <v>7</v>
      </c>
      <c r="C10" s="40" t="s">
        <v>16</v>
      </c>
      <c r="D10" s="40" t="s">
        <v>2</v>
      </c>
      <c r="E10" s="40" t="s">
        <v>4</v>
      </c>
      <c r="F10" s="40" t="s">
        <v>5</v>
      </c>
      <c r="G10" s="40" t="s">
        <v>9</v>
      </c>
      <c r="H10" s="40" t="s">
        <v>11</v>
      </c>
    </row>
    <row r="11" spans="1:9" x14ac:dyDescent="0.25">
      <c r="A11" s="50"/>
      <c r="B11" s="24"/>
      <c r="C11" s="25"/>
      <c r="D11" s="25"/>
      <c r="E11" s="31">
        <v>0</v>
      </c>
      <c r="F11" s="31">
        <v>0</v>
      </c>
      <c r="G11" s="40">
        <f xml:space="preserve"> IFERROR(200000* C11^2 *(C11^2-3*C11+2) / ((10*C11^2-48*C11)*D11^2+ (9*C11^2+48)*C11*D11+(C11^2-12*C11-8)*C11^2)  / (E11+F11/2),0)</f>
        <v>0</v>
      </c>
      <c r="H11" s="60">
        <f xml:space="preserve"> IFERROR(SUM(G11:G14)/COUNTIF(G11:G15,"&gt;0"),0)</f>
        <v>0</v>
      </c>
    </row>
    <row r="12" spans="1:9" x14ac:dyDescent="0.25">
      <c r="A12" s="50"/>
      <c r="B12" s="24"/>
      <c r="C12" s="25"/>
      <c r="D12" s="25"/>
      <c r="E12" s="40">
        <f>$E$11</f>
        <v>0</v>
      </c>
      <c r="F12" s="40">
        <f>$F$11</f>
        <v>0</v>
      </c>
      <c r="G12" s="40">
        <f xml:space="preserve"> IFERROR(200000* C12^2 *(C12^2-3*C12+2) / ((10*C12^2-48*C12)*D12^2+ (9*C12^2+48)*C12*D12+(C12^2-12*C12-8)*C12^2)  / (E12+F12/2),0)</f>
        <v>0</v>
      </c>
      <c r="H12" s="60"/>
    </row>
    <row r="13" spans="1:9" x14ac:dyDescent="0.25">
      <c r="A13" s="50"/>
      <c r="B13" s="24"/>
      <c r="C13" s="25"/>
      <c r="D13" s="25"/>
      <c r="E13" s="40">
        <f t="shared" ref="E13:E15" si="3">$E$11</f>
        <v>0</v>
      </c>
      <c r="F13" s="40">
        <f t="shared" ref="F13:F15" si="4">$F$11</f>
        <v>0</v>
      </c>
      <c r="G13" s="40">
        <f t="shared" ref="G13:G15" si="5" xml:space="preserve"> IFERROR(200000* C13^2 *(C13^2-3*C13+2) / ((10*C13^2-48*C13)*D13^2+ (9*C13^2+48)*C13*D13+(C13^2-12*C13-8)*C13^2)  / (E13+F13/2),0)</f>
        <v>0</v>
      </c>
      <c r="H13" s="60"/>
    </row>
    <row r="14" spans="1:9" x14ac:dyDescent="0.25">
      <c r="A14" s="50"/>
      <c r="B14" s="24"/>
      <c r="C14" s="25"/>
      <c r="D14" s="25"/>
      <c r="E14" s="40">
        <f t="shared" si="3"/>
        <v>0</v>
      </c>
      <c r="F14" s="40">
        <f t="shared" si="4"/>
        <v>0</v>
      </c>
      <c r="G14" s="40">
        <f t="shared" si="5"/>
        <v>0</v>
      </c>
      <c r="H14" s="60"/>
    </row>
    <row r="15" spans="1:9" ht="15.75" thickBot="1" x14ac:dyDescent="0.3">
      <c r="A15" s="51"/>
      <c r="B15" s="24"/>
      <c r="C15" s="25"/>
      <c r="D15" s="25"/>
      <c r="E15" s="40">
        <f t="shared" si="3"/>
        <v>0</v>
      </c>
      <c r="F15" s="40">
        <f t="shared" si="4"/>
        <v>0</v>
      </c>
      <c r="G15" s="40">
        <f t="shared" si="5"/>
        <v>0</v>
      </c>
      <c r="H15" s="60"/>
    </row>
    <row r="16" spans="1:9" ht="8.25" customHeight="1" thickBot="1" x14ac:dyDescent="0.3">
      <c r="A16" s="54"/>
      <c r="B16" s="54"/>
      <c r="C16" s="54"/>
      <c r="D16" s="54"/>
      <c r="E16" s="54"/>
      <c r="F16" s="54"/>
      <c r="G16" s="54"/>
      <c r="H16" s="55"/>
      <c r="I16" s="32"/>
    </row>
    <row r="17" spans="1:8" ht="76.5" customHeight="1" x14ac:dyDescent="0.25">
      <c r="A17" s="49" t="s">
        <v>24</v>
      </c>
      <c r="B17" s="52" t="s">
        <v>25</v>
      </c>
      <c r="C17" s="53"/>
      <c r="D17" s="37" t="s">
        <v>26</v>
      </c>
      <c r="E17" s="37" t="s">
        <v>27</v>
      </c>
      <c r="F17" s="42" t="s">
        <v>23</v>
      </c>
      <c r="G17" s="53" t="s">
        <v>8</v>
      </c>
      <c r="H17" s="53"/>
    </row>
    <row r="18" spans="1:8" ht="18" customHeight="1" x14ac:dyDescent="0.25">
      <c r="A18" s="50"/>
      <c r="B18" s="47"/>
      <c r="C18" s="48"/>
      <c r="D18" s="43"/>
      <c r="E18" s="33"/>
      <c r="F18" s="34"/>
      <c r="G18" s="46">
        <f xml:space="preserve"> IFERROR(COUNTA($D$18:$D$24)*($H$11+$H$4)/D18*E18,0)</f>
        <v>0</v>
      </c>
      <c r="H18" s="46"/>
    </row>
    <row r="19" spans="1:8" ht="16.5" customHeight="1" x14ac:dyDescent="0.25">
      <c r="A19" s="50"/>
      <c r="B19" s="47"/>
      <c r="C19" s="48"/>
      <c r="D19" s="43"/>
      <c r="E19" s="33"/>
      <c r="F19" s="34"/>
      <c r="G19" s="46">
        <f t="shared" ref="G19:G24" si="6" xml:space="preserve"> IFERROR(COUNTA($D$18:$D$24)*($H$11+$H$4)/D19*E19,0)</f>
        <v>0</v>
      </c>
      <c r="H19" s="46"/>
    </row>
    <row r="20" spans="1:8" ht="15.75" customHeight="1" x14ac:dyDescent="0.25">
      <c r="A20" s="50"/>
      <c r="B20" s="47"/>
      <c r="C20" s="48"/>
      <c r="D20" s="43"/>
      <c r="E20" s="33"/>
      <c r="F20" s="34"/>
      <c r="G20" s="46">
        <f t="shared" si="6"/>
        <v>0</v>
      </c>
      <c r="H20" s="46"/>
    </row>
    <row r="21" spans="1:8" ht="15.75" customHeight="1" x14ac:dyDescent="0.25">
      <c r="A21" s="50"/>
      <c r="B21" s="47"/>
      <c r="C21" s="48"/>
      <c r="D21" s="43"/>
      <c r="E21" s="33"/>
      <c r="F21" s="34"/>
      <c r="G21" s="46">
        <f t="shared" si="6"/>
        <v>0</v>
      </c>
      <c r="H21" s="46"/>
    </row>
    <row r="22" spans="1:8" x14ac:dyDescent="0.25">
      <c r="A22" s="50"/>
      <c r="B22" s="56"/>
      <c r="C22" s="47"/>
      <c r="D22" s="43"/>
      <c r="E22" s="33"/>
      <c r="F22" s="34"/>
      <c r="G22" s="46">
        <f t="shared" si="6"/>
        <v>0</v>
      </c>
      <c r="H22" s="46"/>
    </row>
    <row r="23" spans="1:8" x14ac:dyDescent="0.25">
      <c r="A23" s="50"/>
      <c r="B23" s="47"/>
      <c r="C23" s="48"/>
      <c r="D23" s="43"/>
      <c r="E23" s="33"/>
      <c r="F23" s="34"/>
      <c r="G23" s="46">
        <f t="shared" si="6"/>
        <v>0</v>
      </c>
      <c r="H23" s="46"/>
    </row>
    <row r="24" spans="1:8" ht="15.75" thickBot="1" x14ac:dyDescent="0.3">
      <c r="A24" s="51"/>
      <c r="B24" s="47"/>
      <c r="C24" s="48"/>
      <c r="D24" s="43"/>
      <c r="E24" s="84">
        <f>SUM(E18:E23)</f>
        <v>0</v>
      </c>
      <c r="F24" s="34"/>
      <c r="G24" s="46">
        <f t="shared" si="6"/>
        <v>0</v>
      </c>
      <c r="H24" s="46"/>
    </row>
  </sheetData>
  <sheetProtection password="CC23" sheet="1" objects="1" scenarios="1" selectLockedCells="1"/>
  <mergeCells count="25">
    <mergeCell ref="B1:H1"/>
    <mergeCell ref="B24:C24"/>
    <mergeCell ref="G24:H24"/>
    <mergeCell ref="G22:H22"/>
    <mergeCell ref="B20:C20"/>
    <mergeCell ref="B19:C19"/>
    <mergeCell ref="B21:C21"/>
    <mergeCell ref="G20:H20"/>
    <mergeCell ref="G21:H21"/>
    <mergeCell ref="A2:B2"/>
    <mergeCell ref="H4:H8"/>
    <mergeCell ref="H11:H15"/>
    <mergeCell ref="B18:C18"/>
    <mergeCell ref="G17:H17"/>
    <mergeCell ref="G18:H18"/>
    <mergeCell ref="A3:A8"/>
    <mergeCell ref="C2:F2"/>
    <mergeCell ref="G19:H19"/>
    <mergeCell ref="B23:C23"/>
    <mergeCell ref="G23:H23"/>
    <mergeCell ref="A10:A15"/>
    <mergeCell ref="B17:C17"/>
    <mergeCell ref="A16:H16"/>
    <mergeCell ref="A17:A24"/>
    <mergeCell ref="B22:C22"/>
  </mergeCells>
  <conditionalFormatting sqref="E24">
    <cfRule type="cellIs" dxfId="0" priority="3" operator="equal">
      <formula>1</formula>
    </cfRule>
    <cfRule type="cellIs" dxfId="1" priority="2" operator="between">
      <formula>0</formula>
      <formula>0.99</formula>
    </cfRule>
    <cfRule type="cellIs" dxfId="2" priority="1" operator="between">
      <formula>1.01</formula>
      <formula>999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&amp;CPříloha k Rozhodnutí děkana PřF UHK č. 8/2013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:B2"/>
    </sheetView>
  </sheetViews>
  <sheetFormatPr defaultRowHeight="15" x14ac:dyDescent="0.25"/>
  <cols>
    <col min="1" max="1" width="3" customWidth="1"/>
    <col min="2" max="2" width="39.42578125" customWidth="1"/>
    <col min="3" max="3" width="15.140625" customWidth="1"/>
    <col min="4" max="4" width="15" customWidth="1"/>
    <col min="5" max="5" width="16" style="21" customWidth="1"/>
    <col min="6" max="6" width="20.28515625" style="21" customWidth="1"/>
    <col min="7" max="7" width="18.5703125" customWidth="1"/>
    <col min="8" max="8" width="14.7109375" customWidth="1"/>
    <col min="10" max="10" width="11.85546875" bestFit="1" customWidth="1"/>
    <col min="11" max="11" width="17.140625" bestFit="1" customWidth="1"/>
  </cols>
  <sheetData>
    <row r="1" spans="1:9" ht="15.75" thickBot="1" x14ac:dyDescent="0.3">
      <c r="B1" s="76"/>
      <c r="C1" s="76"/>
      <c r="D1" s="76"/>
      <c r="E1" s="76"/>
      <c r="F1" s="76"/>
      <c r="G1" s="76"/>
      <c r="H1" s="76"/>
    </row>
    <row r="2" spans="1:9" ht="30" customHeight="1" thickBot="1" x14ac:dyDescent="0.35">
      <c r="A2" s="77" t="s">
        <v>0</v>
      </c>
      <c r="B2" s="78"/>
      <c r="C2" s="79" t="s">
        <v>15</v>
      </c>
      <c r="D2" s="80"/>
      <c r="E2" s="80"/>
      <c r="F2" s="80"/>
      <c r="G2" s="18" t="s">
        <v>13</v>
      </c>
      <c r="H2" s="11">
        <v>41579</v>
      </c>
    </row>
    <row r="3" spans="1:9" ht="51.75" customHeight="1" x14ac:dyDescent="0.25">
      <c r="A3" s="81" t="s">
        <v>3</v>
      </c>
      <c r="B3" s="15" t="s">
        <v>1</v>
      </c>
      <c r="C3" s="12" t="s">
        <v>16</v>
      </c>
      <c r="D3" s="12" t="s">
        <v>2</v>
      </c>
      <c r="E3" s="12" t="s">
        <v>4</v>
      </c>
      <c r="F3" s="12" t="s">
        <v>5</v>
      </c>
      <c r="G3" s="16" t="s">
        <v>9</v>
      </c>
      <c r="H3" s="16" t="s">
        <v>11</v>
      </c>
    </row>
    <row r="4" spans="1:9" x14ac:dyDescent="0.25">
      <c r="A4" s="82"/>
      <c r="B4" s="6"/>
      <c r="C4" s="1"/>
      <c r="D4" s="1"/>
      <c r="E4" s="1">
        <v>0</v>
      </c>
      <c r="F4" s="1">
        <v>0</v>
      </c>
      <c r="G4" s="13">
        <f xml:space="preserve"> IFERROR(200000* C4^2 *(C4^2-3*C4+2) / ((10*C4^2-48*C4)*D4^2+ (9*C4^2+48)*C4*D4+(C4^2-12*C4-8)*C4^2)  / (E4+F4/2),0)</f>
        <v>0</v>
      </c>
      <c r="H4" s="75">
        <f xml:space="preserve"> IFERROR(SUM(G4:G7)/COUNTIF(G4:G8,"&gt;0"),0)</f>
        <v>0</v>
      </c>
    </row>
    <row r="5" spans="1:9" x14ac:dyDescent="0.25">
      <c r="A5" s="82"/>
      <c r="B5" s="6"/>
      <c r="C5" s="1"/>
      <c r="D5" s="1"/>
      <c r="E5" s="13">
        <f>$E$4</f>
        <v>0</v>
      </c>
      <c r="F5" s="13">
        <f>$F$4</f>
        <v>0</v>
      </c>
      <c r="G5" s="13">
        <f t="shared" ref="G5:G8" si="0" xml:space="preserve"> IFERROR(200000* C5^2 *(C5^2-3*C5+2) / ((10*C5^2-48*C5)*D5^2+ (9*C5^2+48)*C5*D5+(C5^2-12*C5-8)*C5^2)  / (E5+F5/2),0)</f>
        <v>0</v>
      </c>
      <c r="H5" s="75"/>
    </row>
    <row r="6" spans="1:9" x14ac:dyDescent="0.25">
      <c r="A6" s="82"/>
      <c r="B6" s="6"/>
      <c r="C6" s="1"/>
      <c r="D6" s="1"/>
      <c r="E6" s="13">
        <f t="shared" ref="E6:E8" si="1">$E$4</f>
        <v>0</v>
      </c>
      <c r="F6" s="13">
        <f t="shared" ref="F6:F8" si="2">$F$4</f>
        <v>0</v>
      </c>
      <c r="G6" s="13">
        <f t="shared" si="0"/>
        <v>0</v>
      </c>
      <c r="H6" s="75"/>
    </row>
    <row r="7" spans="1:9" x14ac:dyDescent="0.25">
      <c r="A7" s="82"/>
      <c r="B7" s="6"/>
      <c r="C7" s="1"/>
      <c r="D7" s="1"/>
      <c r="E7" s="13">
        <f t="shared" si="1"/>
        <v>0</v>
      </c>
      <c r="F7" s="13">
        <f t="shared" si="2"/>
        <v>0</v>
      </c>
      <c r="G7" s="13">
        <f t="shared" si="0"/>
        <v>0</v>
      </c>
      <c r="H7" s="75"/>
    </row>
    <row r="8" spans="1:9" ht="15.75" thickBot="1" x14ac:dyDescent="0.3">
      <c r="A8" s="83"/>
      <c r="B8" s="6"/>
      <c r="C8" s="1"/>
      <c r="D8" s="1"/>
      <c r="E8" s="13">
        <f t="shared" si="1"/>
        <v>0</v>
      </c>
      <c r="F8" s="13">
        <f t="shared" si="2"/>
        <v>0</v>
      </c>
      <c r="G8" s="13">
        <f t="shared" si="0"/>
        <v>0</v>
      </c>
      <c r="H8" s="75"/>
    </row>
    <row r="9" spans="1:9" ht="9" customHeight="1" thickBot="1" x14ac:dyDescent="0.3">
      <c r="A9" s="7"/>
      <c r="B9" s="8"/>
      <c r="C9" s="3"/>
      <c r="D9" s="3"/>
      <c r="E9" s="10"/>
      <c r="F9" s="10"/>
      <c r="G9" s="3"/>
      <c r="H9" s="9"/>
    </row>
    <row r="10" spans="1:9" ht="45" x14ac:dyDescent="0.25">
      <c r="A10" s="69" t="s">
        <v>6</v>
      </c>
      <c r="B10" s="17" t="s">
        <v>7</v>
      </c>
      <c r="C10" s="13" t="s">
        <v>16</v>
      </c>
      <c r="D10" s="13" t="s">
        <v>2</v>
      </c>
      <c r="E10" s="13" t="s">
        <v>4</v>
      </c>
      <c r="F10" s="13" t="s">
        <v>5</v>
      </c>
      <c r="G10" s="13" t="s">
        <v>9</v>
      </c>
      <c r="H10" s="13" t="s">
        <v>11</v>
      </c>
    </row>
    <row r="11" spans="1:9" x14ac:dyDescent="0.25">
      <c r="A11" s="70"/>
      <c r="B11" s="6" t="s">
        <v>10</v>
      </c>
      <c r="C11" s="1">
        <v>450</v>
      </c>
      <c r="D11" s="1">
        <v>400</v>
      </c>
      <c r="E11" s="14">
        <v>2</v>
      </c>
      <c r="F11" s="14">
        <v>0</v>
      </c>
      <c r="G11" s="13">
        <f xml:space="preserve"> IFERROR(200000* C11^2 *(C11^2-3*C11+2) / ((10*C11^2-48*C11)*D11^2+ (9*C11^2+48)*C11*D11+(C11^2-12*C11-8)*C11^2)  / (E11+F11/2),0)</f>
        <v>5916.1169717782113</v>
      </c>
      <c r="H11" s="75">
        <f xml:space="preserve"> IFERROR(SUM(G11:G14)/COUNTIF(G11:G15,"&gt;0"),0)</f>
        <v>6557.4084808401531</v>
      </c>
    </row>
    <row r="12" spans="1:9" x14ac:dyDescent="0.25">
      <c r="A12" s="70"/>
      <c r="B12" s="6" t="s">
        <v>12</v>
      </c>
      <c r="C12" s="1">
        <v>389</v>
      </c>
      <c r="D12" s="1">
        <v>300</v>
      </c>
      <c r="E12" s="13">
        <f>$E$11</f>
        <v>2</v>
      </c>
      <c r="F12" s="13">
        <f>$F$11</f>
        <v>0</v>
      </c>
      <c r="G12" s="13">
        <f xml:space="preserve"> IFERROR(200000* C12^2 *(C12^2-3*C12+2) / ((10*C12^2-48*C12)*D12^2+ (9*C12^2+48)*C12*D12+(C12^2-12*C12-8)*C12^2)  / (E12+F12/2),0)</f>
        <v>7198.6999899020957</v>
      </c>
      <c r="H12" s="75"/>
    </row>
    <row r="13" spans="1:9" x14ac:dyDescent="0.25">
      <c r="A13" s="70"/>
      <c r="B13" s="6"/>
      <c r="C13" s="1"/>
      <c r="D13" s="1"/>
      <c r="E13" s="13">
        <v>2</v>
      </c>
      <c r="F13" s="13">
        <f t="shared" ref="F13:F15" si="3">$F$11</f>
        <v>0</v>
      </c>
      <c r="G13" s="13">
        <f t="shared" ref="G13:G15" si="4" xml:space="preserve"> IFERROR(200000* C13^2 *(C13^2-3*C13+2) / ((10*C13^2-48*C13)*D13^2+ (9*C13^2+48)*C13*D13+(C13^2-12*C13-8)*C13^2)  / (E13+F13/2),0)</f>
        <v>0</v>
      </c>
      <c r="H13" s="75"/>
    </row>
    <row r="14" spans="1:9" x14ac:dyDescent="0.25">
      <c r="A14" s="70"/>
      <c r="B14" s="6"/>
      <c r="C14" s="1"/>
      <c r="D14" s="1"/>
      <c r="E14" s="13">
        <f t="shared" ref="E14:E15" si="5">$E$11</f>
        <v>2</v>
      </c>
      <c r="F14" s="13">
        <f t="shared" si="3"/>
        <v>0</v>
      </c>
      <c r="G14" s="13">
        <f t="shared" si="4"/>
        <v>0</v>
      </c>
      <c r="H14" s="75"/>
    </row>
    <row r="15" spans="1:9" ht="15.75" thickBot="1" x14ac:dyDescent="0.3">
      <c r="A15" s="71"/>
      <c r="B15" s="6"/>
      <c r="C15" s="1"/>
      <c r="D15" s="1"/>
      <c r="E15" s="13">
        <f t="shared" si="5"/>
        <v>2</v>
      </c>
      <c r="F15" s="13">
        <f t="shared" si="3"/>
        <v>0</v>
      </c>
      <c r="G15" s="13">
        <f t="shared" si="4"/>
        <v>0</v>
      </c>
      <c r="H15" s="75"/>
    </row>
    <row r="16" spans="1:9" ht="8.25" customHeight="1" thickBot="1" x14ac:dyDescent="0.3">
      <c r="A16" s="67"/>
      <c r="B16" s="67"/>
      <c r="C16" s="67"/>
      <c r="D16" s="67"/>
      <c r="E16" s="67"/>
      <c r="F16" s="67"/>
      <c r="G16" s="67"/>
      <c r="H16" s="68"/>
      <c r="I16" s="4"/>
    </row>
    <row r="17" spans="1:8" ht="69.75" customHeight="1" x14ac:dyDescent="0.25">
      <c r="A17" s="69" t="s">
        <v>22</v>
      </c>
      <c r="B17" s="72" t="s">
        <v>17</v>
      </c>
      <c r="C17" s="73"/>
      <c r="D17" s="12" t="s">
        <v>14</v>
      </c>
      <c r="E17" s="12" t="s">
        <v>20</v>
      </c>
      <c r="F17" s="20" t="s">
        <v>21</v>
      </c>
      <c r="G17" s="73" t="s">
        <v>8</v>
      </c>
      <c r="H17" s="73"/>
    </row>
    <row r="18" spans="1:8" ht="24" customHeight="1" x14ac:dyDescent="0.25">
      <c r="A18" s="70"/>
      <c r="B18" s="64" t="s">
        <v>18</v>
      </c>
      <c r="C18" s="65"/>
      <c r="D18" s="19">
        <v>1</v>
      </c>
      <c r="E18" s="5">
        <v>0.8</v>
      </c>
      <c r="F18" s="2"/>
      <c r="G18" s="66">
        <f xml:space="preserve"> IFERROR(COUNTA($D$18:$D$24)*($H$11+$H$4)/D18*E18,0)</f>
        <v>10491.853569344246</v>
      </c>
      <c r="H18" s="66"/>
    </row>
    <row r="19" spans="1:8" ht="16.5" customHeight="1" x14ac:dyDescent="0.25">
      <c r="A19" s="70"/>
      <c r="B19" s="64" t="s">
        <v>19</v>
      </c>
      <c r="C19" s="65"/>
      <c r="D19" s="19">
        <v>1</v>
      </c>
      <c r="E19" s="5">
        <v>0.2</v>
      </c>
      <c r="F19" s="2"/>
      <c r="G19" s="66">
        <f t="shared" ref="G19:G24" si="6" xml:space="preserve"> IFERROR(COUNTA($D$18:$D$24)*($H$11+$H$4)/D19*E19,0)</f>
        <v>2622.9633923360616</v>
      </c>
      <c r="H19" s="66"/>
    </row>
    <row r="20" spans="1:8" ht="15.75" customHeight="1" x14ac:dyDescent="0.25">
      <c r="A20" s="70"/>
      <c r="B20" s="64"/>
      <c r="C20" s="65"/>
      <c r="D20" s="2"/>
      <c r="E20" s="5"/>
      <c r="F20" s="2"/>
      <c r="G20" s="66">
        <f t="shared" si="6"/>
        <v>0</v>
      </c>
      <c r="H20" s="66"/>
    </row>
    <row r="21" spans="1:8" ht="15.75" customHeight="1" x14ac:dyDescent="0.25">
      <c r="A21" s="70"/>
      <c r="B21" s="64"/>
      <c r="C21" s="65"/>
      <c r="D21" s="2"/>
      <c r="E21" s="5"/>
      <c r="F21" s="2"/>
      <c r="G21" s="66">
        <f t="shared" si="6"/>
        <v>0</v>
      </c>
      <c r="H21" s="66"/>
    </row>
    <row r="22" spans="1:8" x14ac:dyDescent="0.25">
      <c r="A22" s="70"/>
      <c r="B22" s="74"/>
      <c r="C22" s="64"/>
      <c r="D22" s="2"/>
      <c r="E22" s="5"/>
      <c r="F22" s="2"/>
      <c r="G22" s="66">
        <f t="shared" si="6"/>
        <v>0</v>
      </c>
      <c r="H22" s="66"/>
    </row>
    <row r="23" spans="1:8" x14ac:dyDescent="0.25">
      <c r="A23" s="70"/>
      <c r="B23" s="64"/>
      <c r="C23" s="65"/>
      <c r="D23" s="2"/>
      <c r="E23" s="5"/>
      <c r="F23" s="2"/>
      <c r="G23" s="66">
        <f t="shared" si="6"/>
        <v>0</v>
      </c>
      <c r="H23" s="66"/>
    </row>
    <row r="24" spans="1:8" ht="15.75" thickBot="1" x14ac:dyDescent="0.3">
      <c r="A24" s="71"/>
      <c r="B24" s="64"/>
      <c r="C24" s="65"/>
      <c r="D24" s="2"/>
      <c r="E24" s="5"/>
      <c r="F24" s="2"/>
      <c r="G24" s="66">
        <f t="shared" si="6"/>
        <v>0</v>
      </c>
      <c r="H24" s="66"/>
    </row>
  </sheetData>
  <sheetProtection password="CC23" sheet="1" objects="1" scenarios="1" selectLockedCells="1"/>
  <mergeCells count="25">
    <mergeCell ref="B22:C22"/>
    <mergeCell ref="G22:H22"/>
    <mergeCell ref="A10:A15"/>
    <mergeCell ref="H11:H15"/>
    <mergeCell ref="B1:H1"/>
    <mergeCell ref="A2:B2"/>
    <mergeCell ref="C2:F2"/>
    <mergeCell ref="A3:A8"/>
    <mergeCell ref="H4:H8"/>
    <mergeCell ref="B23:C23"/>
    <mergeCell ref="G23:H23"/>
    <mergeCell ref="A16:H16"/>
    <mergeCell ref="A17:A24"/>
    <mergeCell ref="B17:C17"/>
    <mergeCell ref="G17:H17"/>
    <mergeCell ref="B18:C18"/>
    <mergeCell ref="G18:H18"/>
    <mergeCell ref="B19:C19"/>
    <mergeCell ref="G19:H19"/>
    <mergeCell ref="B20:C20"/>
    <mergeCell ref="G20:H20"/>
    <mergeCell ref="B24:C24"/>
    <mergeCell ref="G24:H24"/>
    <mergeCell ref="B21:C21"/>
    <mergeCell ref="G21:H2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00D7581C88394FB06466F5DBAE387F" ma:contentTypeVersion="1" ma:contentTypeDescription="Vytvoří nový dokument" ma:contentTypeScope="" ma:versionID="718fde0685932ce1fe45390cc84094d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07ce7dccea0fb89f33b58a1da5c0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6FDEBC-AD0A-4CB4-B67E-67B7D7A5AFAE}"/>
</file>

<file path=customXml/itemProps2.xml><?xml version="1.0" encoding="utf-8"?>
<ds:datastoreItem xmlns:ds="http://schemas.openxmlformats.org/officeDocument/2006/customXml" ds:itemID="{26DCE6FF-19D8-4967-898B-BF83DF3F35CB}"/>
</file>

<file path=customXml/itemProps3.xml><?xml version="1.0" encoding="utf-8"?>
<ds:datastoreItem xmlns:ds="http://schemas.openxmlformats.org/officeDocument/2006/customXml" ds:itemID="{37BB1335-13B2-40F1-8CDC-DD4B8E8A3E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k RD</vt:lpstr>
      <vt:lpstr>VZOR pro vyplnění</vt:lpstr>
    </vt:vector>
  </TitlesOfParts>
  <Company>PdF UHK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Trojovský Pavel</dc:creator>
  <cp:lastModifiedBy>Lankašová Ilona</cp:lastModifiedBy>
  <cp:lastPrinted>2013-11-04T08:46:01Z</cp:lastPrinted>
  <dcterms:created xsi:type="dcterms:W3CDTF">2013-10-24T14:16:34Z</dcterms:created>
  <dcterms:modified xsi:type="dcterms:W3CDTF">2013-11-04T12:27:20Z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0x0101005A00D7581C88394FB06466F5DBAE387F</vt:lpwstr>
  </property>
</Properties>
</file>