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OneDrive\OneDrive - Univerzita Hradec Králové\Odměny\"/>
    </mc:Choice>
  </mc:AlternateContent>
  <bookViews>
    <workbookView xWindow="0" yWindow="0" windowWidth="28800" windowHeight="11835"/>
  </bookViews>
  <sheets>
    <sheet name="Calc. of remun. of WoS a SCOPUS" sheetId="1" r:id="rId1"/>
    <sheet name="Form SAMPLE" sheetId="3" r:id="rId2"/>
    <sheet name="Calc.of remun. for nat. journal" sheetId="5" r:id="rId3"/>
  </sheets>
  <calcPr calcId="152511"/>
</workbook>
</file>

<file path=xl/calcChain.xml><?xml version="1.0" encoding="utf-8"?>
<calcChain xmlns="http://schemas.openxmlformats.org/spreadsheetml/2006/main">
  <c r="G11" i="1" l="1"/>
  <c r="G12" i="1" l="1"/>
  <c r="G13" i="1"/>
  <c r="G14" i="1"/>
  <c r="G15" i="1"/>
  <c r="G5" i="1"/>
  <c r="G6" i="1"/>
  <c r="G7" i="1"/>
  <c r="G8" i="1"/>
  <c r="G4" i="1"/>
  <c r="H4" i="1" l="1"/>
  <c r="H11" i="1"/>
  <c r="E22" i="3"/>
  <c r="G15" i="3"/>
  <c r="E15" i="3"/>
  <c r="G14" i="3"/>
  <c r="E14" i="3"/>
  <c r="G13" i="3"/>
  <c r="E13" i="3"/>
  <c r="G12" i="3"/>
  <c r="H11" i="3" s="1"/>
  <c r="E12" i="3"/>
  <c r="G11" i="3"/>
  <c r="G8" i="3"/>
  <c r="E8" i="3"/>
  <c r="G7" i="3"/>
  <c r="E7" i="3"/>
  <c r="G6" i="3"/>
  <c r="E6" i="3"/>
  <c r="E5" i="3"/>
  <c r="G5" i="3"/>
  <c r="G4" i="3"/>
  <c r="H4" i="3" s="1"/>
  <c r="E22" i="1"/>
  <c r="G18" i="3" l="1"/>
  <c r="G22" i="3"/>
  <c r="G19" i="3"/>
  <c r="G20" i="3"/>
  <c r="G21" i="3"/>
  <c r="G21" i="1" l="1"/>
  <c r="G19" i="1"/>
  <c r="G18" i="1"/>
  <c r="G20" i="1"/>
  <c r="G22" i="1"/>
</calcChain>
</file>

<file path=xl/sharedStrings.xml><?xml version="1.0" encoding="utf-8"?>
<sst xmlns="http://schemas.openxmlformats.org/spreadsheetml/2006/main" count="67" uniqueCount="30">
  <si>
    <t>Journal category name</t>
  </si>
  <si>
    <t>WOS</t>
  </si>
  <si>
    <t>SCOPUS</t>
  </si>
  <si>
    <t>Journal subject category name</t>
  </si>
  <si>
    <t>"Novák"</t>
  </si>
  <si>
    <t>"Nováková"</t>
  </si>
  <si>
    <t>BIOCHEMISTRY &amp; MOLECULAR BIOLOGY</t>
  </si>
  <si>
    <t>CHEMISTRY, INORGANIC &amp; NUCLEAR</t>
  </si>
  <si>
    <t>JOURNAL OF INORGANIC BIOCHEMISTRY</t>
  </si>
  <si>
    <t>Date</t>
  </si>
  <si>
    <t>Number of journals in category</t>
  </si>
  <si>
    <t>Number of all authors</t>
  </si>
  <si>
    <t>Financial amount (each author)</t>
  </si>
  <si>
    <t>Average amount (each author)</t>
  </si>
  <si>
    <t>Author's name</t>
  </si>
  <si>
    <t xml:space="preserve">Number of addresses at institutes abroad </t>
  </si>
  <si>
    <t xml:space="preserve">DOMESTIC AUTHORS </t>
  </si>
  <si>
    <t xml:space="preserve">Percentage of authors' share of financial remuneration (the total sum of domestic authors must be 100%) </t>
  </si>
  <si>
    <t>Author's signature</t>
  </si>
  <si>
    <t xml:space="preserve">Number of all authors </t>
  </si>
  <si>
    <t>Final financial amount</t>
  </si>
  <si>
    <t>DOMESTIC AUTHORS</t>
  </si>
  <si>
    <t>Name of the journal</t>
  </si>
  <si>
    <t>Journal ranking in category</t>
  </si>
  <si>
    <t>Number of author's addresses at Czech research institutes (including Philosophical Faculty UHK)</t>
  </si>
  <si>
    <t>Name of the article</t>
  </si>
  <si>
    <t>ID (in OBD)</t>
  </si>
  <si>
    <t xml:space="preserve">Name of the database </t>
  </si>
  <si>
    <t>Percentile</t>
  </si>
  <si>
    <t xml:space="preserve">Percentage of authors' share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</si>
</sst>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15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7.5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EEECE1"/>
        <bgColor rgb="FF000000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Protection="1">
      <protection locked="0"/>
    </xf>
    <xf numFmtId="14" fontId="4" fillId="0" borderId="9" xfId="0" applyNumberFormat="1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right" textRotation="90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2" borderId="0" xfId="0" applyFill="1" applyBorder="1" applyAlignment="1" applyProtection="1">
      <alignment horizontal="center" wrapText="1"/>
      <protection locked="0"/>
    </xf>
    <xf numFmtId="164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Border="1" applyProtection="1">
      <protection locked="0"/>
    </xf>
    <xf numFmtId="9" fontId="0" fillId="0" borderId="5" xfId="0" applyNumberFormat="1" applyBorder="1" applyAlignment="1" applyProtection="1">
      <alignment horizontal="center" wrapText="1"/>
      <protection locked="0"/>
    </xf>
    <xf numFmtId="0" fontId="0" fillId="0" borderId="5" xfId="0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3" borderId="9" xfId="0" applyFont="1" applyFill="1" applyBorder="1" applyAlignment="1" applyProtection="1"/>
    <xf numFmtId="0" fontId="3" fillId="3" borderId="5" xfId="0" applyFont="1" applyFill="1" applyBorder="1" applyAlignment="1" applyProtection="1">
      <alignment horizontal="center" wrapText="1"/>
    </xf>
    <xf numFmtId="9" fontId="0" fillId="0" borderId="5" xfId="0" applyNumberFormat="1" applyBorder="1" applyAlignment="1" applyProtection="1">
      <alignment horizontal="center" wrapText="1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5" xfId="0" applyFont="1" applyBorder="1" applyAlignment="1" applyProtection="1">
      <alignment horizontal="center"/>
      <protection locked="0"/>
    </xf>
    <xf numFmtId="0" fontId="3" fillId="3" borderId="7" xfId="0" applyFont="1" applyFill="1" applyBorder="1" applyAlignment="1" applyProtection="1">
      <alignment horizontal="center" wrapText="1"/>
    </xf>
    <xf numFmtId="0" fontId="0" fillId="0" borderId="5" xfId="0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164" fontId="0" fillId="0" borderId="0" xfId="0" applyNumberFormat="1" applyProtection="1">
      <protection locked="0"/>
    </xf>
    <xf numFmtId="0" fontId="3" fillId="3" borderId="6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  <protection locked="0"/>
    </xf>
    <xf numFmtId="0" fontId="7" fillId="2" borderId="8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 applyProtection="1">
      <alignment horizontal="left"/>
      <protection locked="0"/>
    </xf>
    <xf numFmtId="0" fontId="8" fillId="2" borderId="13" xfId="0" applyFont="1" applyFill="1" applyBorder="1" applyAlignment="1" applyProtection="1">
      <alignment horizontal="left" wrapText="1"/>
      <protection locked="0"/>
    </xf>
    <xf numFmtId="0" fontId="8" fillId="0" borderId="6" xfId="0" applyFont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left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9" fontId="6" fillId="0" borderId="5" xfId="0" applyNumberFormat="1" applyFont="1" applyBorder="1" applyAlignment="1" applyProtection="1">
      <alignment horizontal="center" wrapText="1"/>
      <protection locked="0"/>
    </xf>
    <xf numFmtId="0" fontId="6" fillId="0" borderId="5" xfId="0" applyFont="1" applyBorder="1" applyAlignment="1" applyProtection="1">
      <protection locked="0"/>
    </xf>
    <xf numFmtId="9" fontId="6" fillId="0" borderId="5" xfId="0" applyNumberFormat="1" applyFont="1" applyBorder="1" applyAlignment="1" applyProtection="1">
      <alignment horizontal="center" wrapText="1"/>
    </xf>
    <xf numFmtId="0" fontId="9" fillId="3" borderId="17" xfId="0" applyFont="1" applyFill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/>
    </xf>
    <xf numFmtId="0" fontId="8" fillId="2" borderId="18" xfId="0" applyFont="1" applyFill="1" applyBorder="1" applyAlignment="1" applyProtection="1">
      <alignment wrapText="1"/>
      <protection locked="0"/>
    </xf>
    <xf numFmtId="0" fontId="8" fillId="0" borderId="18" xfId="0" applyFont="1" applyBorder="1" applyAlignment="1" applyProtection="1">
      <protection locked="0"/>
    </xf>
    <xf numFmtId="0" fontId="8" fillId="0" borderId="8" xfId="0" applyFont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6" fillId="0" borderId="18" xfId="0" applyFont="1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3" fillId="3" borderId="15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/>
    </xf>
    <xf numFmtId="0" fontId="11" fillId="3" borderId="17" xfId="0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horizontal="center" wrapText="1"/>
    </xf>
    <xf numFmtId="0" fontId="3" fillId="3" borderId="5" xfId="0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14" fontId="3" fillId="0" borderId="4" xfId="0" applyNumberFormat="1" applyFont="1" applyBorder="1" applyAlignment="1" applyProtection="1">
      <alignment horizontal="center"/>
      <protection locked="0"/>
    </xf>
    <xf numFmtId="0" fontId="0" fillId="0" borderId="23" xfId="0" applyBorder="1" applyAlignment="1" applyProtection="1">
      <protection locked="0"/>
    </xf>
    <xf numFmtId="0" fontId="3" fillId="3" borderId="24" xfId="0" applyFont="1" applyFill="1" applyBorder="1" applyAlignment="1" applyProtection="1">
      <alignment horizontal="center" wrapText="1"/>
    </xf>
    <xf numFmtId="0" fontId="0" fillId="0" borderId="26" xfId="0" applyBorder="1" applyAlignment="1" applyProtection="1">
      <alignment horizontal="right" textRotation="90"/>
      <protection locked="0"/>
    </xf>
    <xf numFmtId="164" fontId="0" fillId="0" borderId="20" xfId="0" applyNumberFormat="1" applyBorder="1" applyAlignment="1" applyProtection="1">
      <alignment horizontal="center" vertical="center"/>
      <protection locked="0"/>
    </xf>
    <xf numFmtId="0" fontId="3" fillId="3" borderId="25" xfId="0" applyFont="1" applyFill="1" applyBorder="1" applyAlignment="1" applyProtection="1">
      <alignment horizontal="center" wrapText="1"/>
    </xf>
    <xf numFmtId="0" fontId="0" fillId="0" borderId="26" xfId="0" applyBorder="1" applyProtection="1">
      <protection locked="0"/>
    </xf>
    <xf numFmtId="0" fontId="0" fillId="0" borderId="20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27" xfId="0" applyBorder="1" applyProtection="1">
      <protection locked="0"/>
    </xf>
    <xf numFmtId="0" fontId="3" fillId="4" borderId="28" xfId="0" applyFont="1" applyFill="1" applyBorder="1" applyAlignment="1" applyProtection="1">
      <alignment horizontal="center"/>
      <protection locked="0"/>
    </xf>
    <xf numFmtId="0" fontId="0" fillId="0" borderId="34" xfId="0" applyBorder="1" applyAlignment="1"/>
    <xf numFmtId="0" fontId="0" fillId="0" borderId="35" xfId="0" applyBorder="1"/>
    <xf numFmtId="0" fontId="13" fillId="0" borderId="27" xfId="0" applyFont="1" applyFill="1" applyBorder="1" applyAlignment="1" applyProtection="1">
      <protection locked="0"/>
    </xf>
    <xf numFmtId="0" fontId="11" fillId="3" borderId="19" xfId="0" applyFont="1" applyFill="1" applyBorder="1" applyAlignment="1" applyProtection="1">
      <alignment horizontal="center" wrapText="1"/>
    </xf>
    <xf numFmtId="0" fontId="10" fillId="3" borderId="27" xfId="0" applyFont="1" applyFill="1" applyBorder="1" applyAlignment="1" applyProtection="1">
      <alignment horizontal="center" wrapText="1"/>
    </xf>
    <xf numFmtId="14" fontId="14" fillId="0" borderId="2" xfId="0" applyNumberFormat="1" applyFont="1" applyFill="1" applyBorder="1" applyAlignment="1" applyProtection="1">
      <alignment horizontal="center"/>
      <protection locked="0"/>
    </xf>
    <xf numFmtId="0" fontId="4" fillId="3" borderId="27" xfId="0" applyFont="1" applyFill="1" applyBorder="1" applyAlignment="1" applyProtection="1">
      <alignment horizontal="center"/>
    </xf>
    <xf numFmtId="0" fontId="14" fillId="5" borderId="30" xfId="0" applyFont="1" applyFill="1" applyBorder="1" applyAlignment="1" applyProtection="1">
      <alignment horizontal="center"/>
    </xf>
    <xf numFmtId="0" fontId="14" fillId="5" borderId="37" xfId="0" applyFont="1" applyFill="1" applyBorder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/>
    </xf>
    <xf numFmtId="0" fontId="14" fillId="0" borderId="9" xfId="0" applyFont="1" applyFill="1" applyBorder="1" applyAlignment="1" applyProtection="1">
      <alignment horizontal="center"/>
    </xf>
    <xf numFmtId="0" fontId="14" fillId="5" borderId="38" xfId="0" applyFont="1" applyFill="1" applyBorder="1" applyAlignment="1" applyProtection="1">
      <alignment horizontal="center"/>
    </xf>
    <xf numFmtId="0" fontId="13" fillId="0" borderId="4" xfId="0" applyFont="1" applyFill="1" applyBorder="1" applyAlignment="1" applyProtection="1">
      <alignment horizontal="center"/>
      <protection locked="0"/>
    </xf>
    <xf numFmtId="0" fontId="3" fillId="0" borderId="19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27" xfId="0" applyFont="1" applyBorder="1" applyAlignment="1" applyProtection="1">
      <alignment horizontal="center"/>
      <protection locked="0"/>
    </xf>
    <xf numFmtId="164" fontId="3" fillId="3" borderId="5" xfId="0" applyNumberFormat="1" applyFont="1" applyFill="1" applyBorder="1" applyAlignment="1" applyProtection="1">
      <alignment horizontal="center"/>
    </xf>
    <xf numFmtId="164" fontId="3" fillId="3" borderId="25" xfId="0" applyNumberFormat="1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 vertical="center" textRotation="90"/>
    </xf>
    <xf numFmtId="0" fontId="2" fillId="3" borderId="3" xfId="0" applyFont="1" applyFill="1" applyBorder="1" applyAlignment="1" applyProtection="1">
      <alignment horizontal="center" vertical="center" textRotation="90"/>
    </xf>
    <xf numFmtId="0" fontId="2" fillId="3" borderId="4" xfId="0" applyFont="1" applyFill="1" applyBorder="1" applyAlignment="1" applyProtection="1">
      <alignment horizontal="center" vertical="center" textRotation="90"/>
    </xf>
    <xf numFmtId="164" fontId="3" fillId="3" borderId="25" xfId="0" applyNumberFormat="1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/>
    </xf>
    <xf numFmtId="0" fontId="3" fillId="3" borderId="25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right" vertical="center" textRotation="90"/>
    </xf>
    <xf numFmtId="0" fontId="2" fillId="3" borderId="3" xfId="0" applyFont="1" applyFill="1" applyBorder="1" applyAlignment="1" applyProtection="1">
      <alignment horizontal="right" vertical="center" textRotation="90"/>
    </xf>
    <xf numFmtId="0" fontId="2" fillId="3" borderId="4" xfId="0" applyFont="1" applyFill="1" applyBorder="1" applyAlignment="1" applyProtection="1">
      <alignment horizontal="right" vertical="center" textRotation="90"/>
    </xf>
    <xf numFmtId="0" fontId="3" fillId="3" borderId="29" xfId="0" applyFont="1" applyFill="1" applyBorder="1" applyAlignment="1" applyProtection="1">
      <alignment horizontal="center" wrapText="1"/>
    </xf>
    <xf numFmtId="0" fontId="3" fillId="3" borderId="15" xfId="0" applyFont="1" applyFill="1" applyBorder="1" applyAlignment="1" applyProtection="1">
      <alignment horizontal="center" wrapText="1"/>
    </xf>
    <xf numFmtId="0" fontId="3" fillId="3" borderId="14" xfId="0" applyFont="1" applyFill="1" applyBorder="1" applyAlignment="1" applyProtection="1">
      <alignment horizontal="center" wrapText="1"/>
    </xf>
    <xf numFmtId="0" fontId="3" fillId="3" borderId="6" xfId="0" applyFont="1" applyFill="1" applyBorder="1" applyAlignment="1" applyProtection="1">
      <alignment horizontal="center" wrapText="1"/>
    </xf>
    <xf numFmtId="0" fontId="3" fillId="4" borderId="10" xfId="0" applyFont="1" applyFill="1" applyBorder="1" applyAlignment="1" applyProtection="1">
      <alignment horizontal="center"/>
      <protection locked="0"/>
    </xf>
    <xf numFmtId="0" fontId="3" fillId="4" borderId="11" xfId="0" applyFont="1" applyFill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6" xfId="0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 wrapText="1"/>
      <protection locked="0"/>
    </xf>
    <xf numFmtId="0" fontId="3" fillId="0" borderId="6" xfId="0" applyFont="1" applyBorder="1" applyAlignment="1" applyProtection="1">
      <alignment horizontal="center" wrapText="1"/>
      <protection locked="0"/>
    </xf>
    <xf numFmtId="0" fontId="5" fillId="3" borderId="19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  <protection locked="0"/>
    </xf>
    <xf numFmtId="164" fontId="3" fillId="3" borderId="5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protection locked="0"/>
    </xf>
    <xf numFmtId="0" fontId="5" fillId="3" borderId="1" xfId="0" applyFont="1" applyFill="1" applyBorder="1" applyAlignment="1" applyProtection="1">
      <alignment horizontal="center"/>
    </xf>
    <xf numFmtId="0" fontId="5" fillId="3" borderId="16" xfId="0" applyFont="1" applyFill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6" xfId="0" applyBorder="1" applyAlignment="1" applyProtection="1">
      <alignment horizontal="center" wrapText="1"/>
      <protection locked="0"/>
    </xf>
    <xf numFmtId="0" fontId="12" fillId="5" borderId="13" xfId="0" applyFont="1" applyFill="1" applyBorder="1" applyAlignment="1" applyProtection="1">
      <alignment horizontal="center"/>
    </xf>
    <xf numFmtId="0" fontId="12" fillId="5" borderId="36" xfId="0" applyFont="1" applyFill="1" applyBorder="1" applyAlignment="1" applyProtection="1">
      <alignment horizontal="center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33" xfId="0" applyFont="1" applyFill="1" applyBorder="1" applyAlignment="1" applyProtection="1">
      <alignment horizontal="center"/>
      <protection locked="0"/>
    </xf>
    <xf numFmtId="0" fontId="13" fillId="0" borderId="16" xfId="0" applyFont="1" applyFill="1" applyBorder="1" applyAlignment="1" applyProtection="1">
      <alignment horizontal="center"/>
      <protection locked="0"/>
    </xf>
    <xf numFmtId="0" fontId="12" fillId="5" borderId="30" xfId="0" applyFont="1" applyFill="1" applyBorder="1" applyAlignment="1" applyProtection="1">
      <alignment horizontal="center"/>
    </xf>
    <xf numFmtId="0" fontId="12" fillId="5" borderId="31" xfId="0" applyFont="1" applyFill="1" applyBorder="1" applyAlignment="1" applyProtection="1">
      <alignment horizontal="center"/>
    </xf>
    <xf numFmtId="0" fontId="13" fillId="0" borderId="30" xfId="0" applyFont="1" applyFill="1" applyBorder="1" applyAlignment="1" applyProtection="1">
      <alignment horizontal="center"/>
      <protection locked="0"/>
    </xf>
    <xf numFmtId="0" fontId="13" fillId="0" borderId="32" xfId="0" applyFont="1" applyFill="1" applyBorder="1" applyAlignment="1" applyProtection="1">
      <alignment horizontal="center"/>
      <protection locked="0"/>
    </xf>
    <xf numFmtId="0" fontId="12" fillId="5" borderId="8" xfId="0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0" fillId="0" borderId="33" xfId="0" applyBorder="1" applyAlignment="1">
      <alignment horizontal="center"/>
    </xf>
  </cellXfs>
  <cellStyles count="1">
    <cellStyle name="Normální" xfId="0" builtinId="0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view="pageLayout" zoomScaleNormal="110" workbookViewId="0">
      <selection activeCell="J3" sqref="J3"/>
    </sheetView>
  </sheetViews>
  <sheetFormatPr defaultRowHeight="15" x14ac:dyDescent="0.25"/>
  <cols>
    <col min="1" max="1" width="3" style="1" customWidth="1"/>
    <col min="2" max="2" width="39.42578125" style="1" customWidth="1"/>
    <col min="3" max="3" width="15.140625" style="1" customWidth="1"/>
    <col min="4" max="4" width="15" style="1" customWidth="1"/>
    <col min="5" max="5" width="16" style="13" customWidth="1"/>
    <col min="6" max="6" width="20.28515625" style="13" customWidth="1"/>
    <col min="7" max="7" width="18.5703125" style="1" customWidth="1"/>
    <col min="8" max="8" width="14.7109375" style="1" customWidth="1"/>
    <col min="9" max="9" width="9.140625" style="1"/>
    <col min="10" max="10" width="11.85546875" style="1" bestFit="1" customWidth="1"/>
    <col min="11" max="11" width="17.140625" style="1" bestFit="1" customWidth="1"/>
    <col min="12" max="16384" width="9.140625" style="1"/>
  </cols>
  <sheetData>
    <row r="1" spans="1:9" x14ac:dyDescent="0.25">
      <c r="A1" s="101" t="s">
        <v>25</v>
      </c>
      <c r="B1" s="102"/>
      <c r="C1" s="103"/>
      <c r="D1" s="104"/>
      <c r="E1" s="104"/>
      <c r="F1" s="105"/>
      <c r="G1" s="69" t="s">
        <v>26</v>
      </c>
      <c r="H1" s="59"/>
    </row>
    <row r="2" spans="1:9" ht="30" customHeight="1" thickBot="1" x14ac:dyDescent="0.35">
      <c r="A2" s="111" t="s">
        <v>22</v>
      </c>
      <c r="B2" s="112"/>
      <c r="C2" s="83"/>
      <c r="D2" s="84"/>
      <c r="E2" s="84"/>
      <c r="F2" s="85"/>
      <c r="G2" s="76" t="s">
        <v>9</v>
      </c>
      <c r="H2" s="58"/>
    </row>
    <row r="3" spans="1:9" ht="51.75" customHeight="1" x14ac:dyDescent="0.25">
      <c r="A3" s="94" t="s">
        <v>1</v>
      </c>
      <c r="B3" s="54" t="s">
        <v>0</v>
      </c>
      <c r="C3" s="20" t="s">
        <v>10</v>
      </c>
      <c r="D3" s="20" t="s">
        <v>23</v>
      </c>
      <c r="E3" s="97"/>
      <c r="F3" s="98"/>
      <c r="G3" s="20" t="s">
        <v>12</v>
      </c>
      <c r="H3" s="60" t="s">
        <v>13</v>
      </c>
    </row>
    <row r="4" spans="1:9" x14ac:dyDescent="0.25">
      <c r="A4" s="95"/>
      <c r="B4" s="32"/>
      <c r="C4" s="33"/>
      <c r="D4" s="33"/>
      <c r="E4" s="99">
        <v>0</v>
      </c>
      <c r="F4" s="100"/>
      <c r="G4" s="15">
        <f>IF(OR(C4 = 0, D4=0),0, IFERROR(INT(1000*(6+269*(1-((D4-1)/(C4-1)+1/10)^3)/(1+100*((D4-1)/(C4-1)+1/10)^3))/1000)*1000 / (E4),0))</f>
        <v>0</v>
      </c>
      <c r="H4" s="91">
        <f xml:space="preserve"> IFERROR(SUM(G4:G8)/COUNTIF(G4:G8,"&gt;0")+10000/E4,0)</f>
        <v>0</v>
      </c>
    </row>
    <row r="5" spans="1:9" x14ac:dyDescent="0.25">
      <c r="A5" s="95"/>
      <c r="B5" s="3"/>
      <c r="C5" s="33"/>
      <c r="D5" s="33"/>
      <c r="E5" s="99">
        <v>0</v>
      </c>
      <c r="F5" s="100"/>
      <c r="G5" s="15">
        <f t="shared" ref="G5:G15" si="0">IF(OR(C5 = 0, D5=0),0, IFERROR(INT(1000*(6+269*(1-((D5-1)/(C5-1)+1/10)^3)/(1+100*((D5-1)/(C5-1)+1/10)^3))/1000)*1000 / (E5),0))</f>
        <v>0</v>
      </c>
      <c r="H5" s="91"/>
    </row>
    <row r="6" spans="1:9" x14ac:dyDescent="0.25">
      <c r="A6" s="95"/>
      <c r="B6" s="3"/>
      <c r="C6" s="33"/>
      <c r="D6" s="33"/>
      <c r="E6" s="99">
        <v>0</v>
      </c>
      <c r="F6" s="100"/>
      <c r="G6" s="15">
        <f t="shared" si="0"/>
        <v>0</v>
      </c>
      <c r="H6" s="91"/>
    </row>
    <row r="7" spans="1:9" x14ac:dyDescent="0.25">
      <c r="A7" s="95"/>
      <c r="B7" s="3"/>
      <c r="C7" s="33"/>
      <c r="D7" s="33"/>
      <c r="E7" s="99">
        <v>0</v>
      </c>
      <c r="F7" s="100"/>
      <c r="G7" s="15">
        <f t="shared" si="0"/>
        <v>0</v>
      </c>
      <c r="H7" s="91"/>
    </row>
    <row r="8" spans="1:9" ht="15.75" thickBot="1" x14ac:dyDescent="0.3">
      <c r="A8" s="96"/>
      <c r="B8" s="3"/>
      <c r="C8" s="33"/>
      <c r="D8" s="33"/>
      <c r="E8" s="99">
        <v>0</v>
      </c>
      <c r="F8" s="100"/>
      <c r="G8" s="15">
        <f t="shared" si="0"/>
        <v>0</v>
      </c>
      <c r="H8" s="91"/>
    </row>
    <row r="9" spans="1:9" ht="9" customHeight="1" thickBot="1" x14ac:dyDescent="0.3">
      <c r="A9" s="61"/>
      <c r="B9" s="6"/>
      <c r="C9" s="7"/>
      <c r="D9" s="7"/>
      <c r="E9" s="8"/>
      <c r="F9" s="8"/>
      <c r="G9" s="15"/>
      <c r="H9" s="62"/>
    </row>
    <row r="10" spans="1:9" ht="45" x14ac:dyDescent="0.25">
      <c r="A10" s="88" t="s">
        <v>2</v>
      </c>
      <c r="B10" s="54" t="s">
        <v>3</v>
      </c>
      <c r="C10" s="15" t="s">
        <v>10</v>
      </c>
      <c r="D10" s="15" t="s">
        <v>23</v>
      </c>
      <c r="E10" s="99" t="s">
        <v>11</v>
      </c>
      <c r="F10" s="100"/>
      <c r="G10" s="20" t="s">
        <v>12</v>
      </c>
      <c r="H10" s="63" t="s">
        <v>13</v>
      </c>
    </row>
    <row r="11" spans="1:9" x14ac:dyDescent="0.25">
      <c r="A11" s="89"/>
      <c r="B11" s="30"/>
      <c r="C11" s="33"/>
      <c r="D11" s="33"/>
      <c r="E11" s="109">
        <v>0</v>
      </c>
      <c r="F11" s="110"/>
      <c r="G11" s="15">
        <f t="shared" si="0"/>
        <v>0</v>
      </c>
      <c r="H11" s="91">
        <f xml:space="preserve"> IFERROR(SUM(G11:G15)/COUNTIF(G11:G15,"&gt;0")+10000/E11,0)</f>
        <v>0</v>
      </c>
    </row>
    <row r="12" spans="1:9" x14ac:dyDescent="0.25">
      <c r="A12" s="89"/>
      <c r="B12" s="31"/>
      <c r="C12" s="55"/>
      <c r="D12" s="33"/>
      <c r="E12" s="99">
        <v>0</v>
      </c>
      <c r="F12" s="100"/>
      <c r="G12" s="15">
        <f t="shared" si="0"/>
        <v>0</v>
      </c>
      <c r="H12" s="91"/>
    </row>
    <row r="13" spans="1:9" x14ac:dyDescent="0.25">
      <c r="A13" s="89"/>
      <c r="B13" s="3"/>
      <c r="C13" s="33"/>
      <c r="D13" s="33"/>
      <c r="E13" s="99">
        <v>0</v>
      </c>
      <c r="F13" s="100"/>
      <c r="G13" s="15">
        <f t="shared" si="0"/>
        <v>0</v>
      </c>
      <c r="H13" s="91"/>
    </row>
    <row r="14" spans="1:9" x14ac:dyDescent="0.25">
      <c r="A14" s="89"/>
      <c r="B14" s="3"/>
      <c r="C14" s="33"/>
      <c r="D14" s="33"/>
      <c r="E14" s="99">
        <v>0</v>
      </c>
      <c r="F14" s="100"/>
      <c r="G14" s="15">
        <f t="shared" si="0"/>
        <v>0</v>
      </c>
      <c r="H14" s="91"/>
    </row>
    <row r="15" spans="1:9" ht="15.75" thickBot="1" x14ac:dyDescent="0.3">
      <c r="A15" s="90"/>
      <c r="B15" s="3"/>
      <c r="C15" s="33"/>
      <c r="D15" s="33"/>
      <c r="E15" s="99">
        <v>0</v>
      </c>
      <c r="F15" s="100"/>
      <c r="G15" s="15">
        <f t="shared" si="0"/>
        <v>0</v>
      </c>
      <c r="H15" s="91"/>
    </row>
    <row r="16" spans="1:9" ht="8.25" customHeight="1" thickBot="1" x14ac:dyDescent="0.3">
      <c r="A16" s="106"/>
      <c r="B16" s="107"/>
      <c r="C16" s="107"/>
      <c r="D16" s="107"/>
      <c r="E16" s="107"/>
      <c r="F16" s="107"/>
      <c r="G16" s="107"/>
      <c r="H16" s="108"/>
      <c r="I16" s="10"/>
    </row>
    <row r="17" spans="1:11" ht="76.5" customHeight="1" x14ac:dyDescent="0.25">
      <c r="A17" s="88" t="s">
        <v>16</v>
      </c>
      <c r="B17" s="41" t="s">
        <v>14</v>
      </c>
      <c r="C17" s="50" t="s">
        <v>24</v>
      </c>
      <c r="D17" s="15" t="s">
        <v>15</v>
      </c>
      <c r="E17" s="51" t="s">
        <v>17</v>
      </c>
      <c r="F17" s="53" t="s">
        <v>18</v>
      </c>
      <c r="G17" s="92" t="s">
        <v>20</v>
      </c>
      <c r="H17" s="93"/>
    </row>
    <row r="18" spans="1:11" ht="17.25" customHeight="1" x14ac:dyDescent="0.25">
      <c r="A18" s="89"/>
      <c r="B18" s="42"/>
      <c r="C18" s="34"/>
      <c r="D18" s="35"/>
      <c r="E18" s="37"/>
      <c r="F18" s="38"/>
      <c r="G18" s="86">
        <f xml:space="preserve"> IFERROR(COUNTA($D$18:$D$22)*($H$11+$H$4)/(C18^2+D18)*E18,0)</f>
        <v>0</v>
      </c>
      <c r="H18" s="87"/>
      <c r="K18" s="23"/>
    </row>
    <row r="19" spans="1:11" ht="16.5" customHeight="1" x14ac:dyDescent="0.25">
      <c r="A19" s="89"/>
      <c r="B19" s="43"/>
      <c r="C19" s="36"/>
      <c r="D19" s="36"/>
      <c r="E19" s="37"/>
      <c r="F19" s="38"/>
      <c r="G19" s="86">
        <f t="shared" ref="G19:G22" si="1" xml:space="preserve"> IFERROR(COUNTA($D$18:$D$22)*($H$11+$H$4)/(C19^2+D19)*E19,0)</f>
        <v>0</v>
      </c>
      <c r="H19" s="87"/>
    </row>
    <row r="20" spans="1:11" ht="15.75" customHeight="1" x14ac:dyDescent="0.25">
      <c r="A20" s="89"/>
      <c r="B20" s="44"/>
      <c r="C20" s="36"/>
      <c r="D20" s="36"/>
      <c r="E20" s="37"/>
      <c r="F20" s="38"/>
      <c r="G20" s="86">
        <f t="shared" si="1"/>
        <v>0</v>
      </c>
      <c r="H20" s="87"/>
    </row>
    <row r="21" spans="1:11" x14ac:dyDescent="0.25">
      <c r="A21" s="89"/>
      <c r="B21" s="44"/>
      <c r="C21" s="36"/>
      <c r="D21" s="36"/>
      <c r="E21" s="37"/>
      <c r="F21" s="38"/>
      <c r="G21" s="86">
        <f t="shared" si="1"/>
        <v>0</v>
      </c>
      <c r="H21" s="87"/>
    </row>
    <row r="22" spans="1:11" ht="15.75" thickBot="1" x14ac:dyDescent="0.3">
      <c r="A22" s="90"/>
      <c r="B22" s="44"/>
      <c r="C22" s="36"/>
      <c r="D22" s="36"/>
      <c r="E22" s="39">
        <f>SUM(E18:E21)</f>
        <v>0</v>
      </c>
      <c r="F22" s="38"/>
      <c r="G22" s="86">
        <f t="shared" si="1"/>
        <v>0</v>
      </c>
      <c r="H22" s="87"/>
      <c r="K22" s="67"/>
    </row>
    <row r="23" spans="1:11" x14ac:dyDescent="0.25">
      <c r="A23" s="64"/>
      <c r="B23" s="10"/>
      <c r="C23" s="10"/>
      <c r="D23" s="10"/>
      <c r="E23" s="56"/>
      <c r="F23" s="56"/>
      <c r="G23" s="10"/>
      <c r="H23" s="65"/>
    </row>
    <row r="24" spans="1:11" ht="15.75" thickBot="1" x14ac:dyDescent="0.3">
      <c r="A24" s="66"/>
      <c r="B24" s="67"/>
      <c r="C24" s="67"/>
      <c r="D24" s="67"/>
      <c r="E24" s="57"/>
      <c r="F24" s="57"/>
      <c r="G24" s="67"/>
      <c r="H24" s="68"/>
    </row>
  </sheetData>
  <sheetProtection selectLockedCells="1"/>
  <mergeCells count="28">
    <mergeCell ref="A1:B1"/>
    <mergeCell ref="C1:F1"/>
    <mergeCell ref="A16:H16"/>
    <mergeCell ref="A17:A22"/>
    <mergeCell ref="E6:F6"/>
    <mergeCell ref="E7:F7"/>
    <mergeCell ref="E8:F8"/>
    <mergeCell ref="E10:F10"/>
    <mergeCell ref="E11:F11"/>
    <mergeCell ref="E12:F12"/>
    <mergeCell ref="E13:F13"/>
    <mergeCell ref="E14:F14"/>
    <mergeCell ref="E15:F15"/>
    <mergeCell ref="G22:H22"/>
    <mergeCell ref="G20:H20"/>
    <mergeCell ref="A2:B2"/>
    <mergeCell ref="C2:F2"/>
    <mergeCell ref="G19:H19"/>
    <mergeCell ref="G21:H21"/>
    <mergeCell ref="A10:A15"/>
    <mergeCell ref="H4:H8"/>
    <mergeCell ref="H11:H15"/>
    <mergeCell ref="G17:H17"/>
    <mergeCell ref="G18:H18"/>
    <mergeCell ref="A3:A8"/>
    <mergeCell ref="E3:F3"/>
    <mergeCell ref="E4:F4"/>
    <mergeCell ref="E5:F5"/>
  </mergeCells>
  <conditionalFormatting sqref="E22">
    <cfRule type="cellIs" dxfId="5" priority="1" operator="between">
      <formula>1.01</formula>
      <formula>999</formula>
    </cfRule>
    <cfRule type="cellIs" dxfId="4" priority="2" operator="between">
      <formula>0</formula>
      <formula>0.99</formula>
    </cfRule>
    <cfRule type="cellIs" dxfId="3" priority="3" operator="equal">
      <formula>1</formula>
    </cfRule>
  </conditionalFormatting>
  <pageMargins left="0.23622047244094491" right="0.23622047244094491" top="0.74803149606299213" bottom="0.74803149606299213" header="0.31496062992125984" footer="0.31496062992125984"/>
  <pageSetup paperSize="9" orientation="landscape" r:id="rId1"/>
  <headerFooter>
    <oddHeader xml:space="preserve">&amp;CAppendix A to Dean's decree: Remuneration of academic staff, research workers and postgraduate and undergraduate students for publications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4" sqref="H4:H8"/>
    </sheetView>
  </sheetViews>
  <sheetFormatPr defaultRowHeight="15" x14ac:dyDescent="0.25"/>
  <cols>
    <col min="2" max="2" width="39.140625" customWidth="1"/>
    <col min="3" max="3" width="17.140625" customWidth="1"/>
    <col min="4" max="4" width="16" customWidth="1"/>
    <col min="5" max="5" width="16.42578125" customWidth="1"/>
    <col min="6" max="6" width="22.5703125" customWidth="1"/>
    <col min="7" max="7" width="21.28515625" customWidth="1"/>
    <col min="8" max="8" width="18" customWidth="1"/>
  </cols>
  <sheetData>
    <row r="1" spans="1:8" ht="15.75" thickBot="1" x14ac:dyDescent="0.3">
      <c r="A1" s="1"/>
      <c r="B1" s="115"/>
      <c r="C1" s="115"/>
      <c r="D1" s="115"/>
      <c r="E1" s="115"/>
      <c r="F1" s="115"/>
      <c r="G1" s="115"/>
      <c r="H1" s="115"/>
    </row>
    <row r="2" spans="1:8" ht="22.5" customHeight="1" thickBot="1" x14ac:dyDescent="0.35">
      <c r="A2" s="116" t="s">
        <v>22</v>
      </c>
      <c r="B2" s="117"/>
      <c r="C2" s="118" t="s">
        <v>8</v>
      </c>
      <c r="D2" s="119"/>
      <c r="E2" s="119"/>
      <c r="F2" s="119"/>
      <c r="G2" s="14" t="s">
        <v>9</v>
      </c>
      <c r="H2" s="2">
        <v>42737</v>
      </c>
    </row>
    <row r="3" spans="1:8" ht="38.25" customHeight="1" x14ac:dyDescent="0.25">
      <c r="A3" s="95" t="s">
        <v>1</v>
      </c>
      <c r="B3" s="48" t="s">
        <v>0</v>
      </c>
      <c r="C3" s="52" t="s">
        <v>10</v>
      </c>
      <c r="D3" s="15" t="s">
        <v>23</v>
      </c>
      <c r="E3" s="99" t="s">
        <v>19</v>
      </c>
      <c r="F3" s="100"/>
      <c r="G3" s="20" t="s">
        <v>12</v>
      </c>
      <c r="H3" s="20" t="s">
        <v>13</v>
      </c>
    </row>
    <row r="4" spans="1:8" ht="16.5" customHeight="1" x14ac:dyDescent="0.25">
      <c r="A4" s="95"/>
      <c r="B4" s="28" t="s">
        <v>6</v>
      </c>
      <c r="C4" s="4">
        <v>289</v>
      </c>
      <c r="D4" s="4">
        <v>112</v>
      </c>
      <c r="E4" s="120">
        <v>3</v>
      </c>
      <c r="F4" s="121"/>
      <c r="G4" s="15">
        <f>IF(OR(C4 = 0, D4=0),0, IFERROR(INT(1000*(6+324*(1-((D4-1)/(C4-1)+1/10)^3)/(1+100*((D4-1)/(C4-1)+1/10)^3))/1000)*1000 / (E4),0))</f>
        <v>9666.6666666666661</v>
      </c>
      <c r="H4" s="114">
        <f xml:space="preserve"> IFERROR(SUM(G4:G8)/COUNTIF(G4:G8,"&gt;0"),0)</f>
        <v>17833.333333333332</v>
      </c>
    </row>
    <row r="5" spans="1:8" ht="15" customHeight="1" x14ac:dyDescent="0.25">
      <c r="A5" s="95"/>
      <c r="B5" s="29" t="s">
        <v>7</v>
      </c>
      <c r="C5" s="4">
        <v>46</v>
      </c>
      <c r="D5" s="4">
        <v>11</v>
      </c>
      <c r="E5" s="99">
        <f>$E$4</f>
        <v>3</v>
      </c>
      <c r="F5" s="100"/>
      <c r="G5" s="15">
        <f t="shared" ref="G5:G8" si="0">IF(OR(C5 = 0, D5=0),0, IFERROR(INT(1000*(6+324*(1-((D5-1)/(C5-1)+1/10)^3)/(1+100*((D5-1)/(C5-1)+1/10)^3))/1000)*1000 / (E5),0))</f>
        <v>26000</v>
      </c>
      <c r="H5" s="114"/>
    </row>
    <row r="6" spans="1:8" x14ac:dyDescent="0.25">
      <c r="A6" s="95"/>
      <c r="B6" s="3"/>
      <c r="C6" s="4"/>
      <c r="D6" s="4"/>
      <c r="E6" s="99">
        <f t="shared" ref="E6:E8" si="1">$E$4</f>
        <v>3</v>
      </c>
      <c r="F6" s="100"/>
      <c r="G6" s="15">
        <f t="shared" si="0"/>
        <v>0</v>
      </c>
      <c r="H6" s="114"/>
    </row>
    <row r="7" spans="1:8" x14ac:dyDescent="0.25">
      <c r="A7" s="95"/>
      <c r="B7" s="3"/>
      <c r="C7" s="4"/>
      <c r="D7" s="4"/>
      <c r="E7" s="99">
        <f t="shared" si="1"/>
        <v>3</v>
      </c>
      <c r="F7" s="100"/>
      <c r="G7" s="15">
        <f t="shared" si="0"/>
        <v>0</v>
      </c>
      <c r="H7" s="114"/>
    </row>
    <row r="8" spans="1:8" ht="15.75" thickBot="1" x14ac:dyDescent="0.3">
      <c r="A8" s="96"/>
      <c r="B8" s="3"/>
      <c r="C8" s="4"/>
      <c r="D8" s="4"/>
      <c r="E8" s="99">
        <f t="shared" si="1"/>
        <v>3</v>
      </c>
      <c r="F8" s="100"/>
      <c r="G8" s="15">
        <f t="shared" si="0"/>
        <v>0</v>
      </c>
      <c r="H8" s="114"/>
    </row>
    <row r="9" spans="1:8" ht="7.5" customHeight="1" thickBot="1" x14ac:dyDescent="0.3">
      <c r="A9" s="5"/>
      <c r="B9" s="6"/>
      <c r="C9" s="7"/>
      <c r="D9" s="7"/>
      <c r="E9" s="8"/>
      <c r="F9" s="8"/>
      <c r="G9" s="7"/>
      <c r="H9" s="9"/>
    </row>
    <row r="10" spans="1:8" ht="38.25" customHeight="1" x14ac:dyDescent="0.25">
      <c r="A10" s="88" t="s">
        <v>2</v>
      </c>
      <c r="B10" s="24" t="s">
        <v>3</v>
      </c>
      <c r="C10" s="52" t="s">
        <v>10</v>
      </c>
      <c r="D10" s="15" t="s">
        <v>23</v>
      </c>
      <c r="E10" s="99" t="s">
        <v>19</v>
      </c>
      <c r="F10" s="100"/>
      <c r="G10" s="15" t="s">
        <v>12</v>
      </c>
      <c r="H10" s="15" t="s">
        <v>13</v>
      </c>
    </row>
    <row r="11" spans="1:8" x14ac:dyDescent="0.25">
      <c r="A11" s="89"/>
      <c r="B11" s="26"/>
      <c r="C11" s="21"/>
      <c r="D11" s="21"/>
      <c r="E11" s="109">
        <v>0</v>
      </c>
      <c r="F11" s="110"/>
      <c r="G11" s="15">
        <f>IF(OR(C11 = 0, D11=0),0, IFERROR(INT(1000*(6+324*(1-((D11-1)/(C11-1)+1/10)^3)/(1+100*((D11-1)/(C11-1)+1/10)^3))/1000)*1000 / (E11),0))</f>
        <v>0</v>
      </c>
      <c r="H11" s="114">
        <f xml:space="preserve"> IFERROR(SUM(G11:G15)/COUNTIF(G11:G15,"&gt;0"),0)</f>
        <v>0</v>
      </c>
    </row>
    <row r="12" spans="1:8" x14ac:dyDescent="0.25">
      <c r="A12" s="89"/>
      <c r="B12" s="27"/>
      <c r="C12" s="22"/>
      <c r="D12" s="21"/>
      <c r="E12" s="99">
        <f>$E$11</f>
        <v>0</v>
      </c>
      <c r="F12" s="100"/>
      <c r="G12" s="15">
        <f t="shared" ref="G12:G15" si="2">IF(OR(C12 = 0, D12=0),0, IFERROR(INT(1000*(6+324*(1-((D12-1)/(C12-1)+1/10)^3)/(1+100*((D12-1)/(C12-1)+1/10)^3))/1000)*1000 / (E12),0))</f>
        <v>0</v>
      </c>
      <c r="H12" s="114"/>
    </row>
    <row r="13" spans="1:8" x14ac:dyDescent="0.25">
      <c r="A13" s="89"/>
      <c r="B13" s="3"/>
      <c r="C13" s="21"/>
      <c r="D13" s="21"/>
      <c r="E13" s="99">
        <f t="shared" ref="E13:E15" si="3">$E$11</f>
        <v>0</v>
      </c>
      <c r="F13" s="100"/>
      <c r="G13" s="15">
        <f t="shared" si="2"/>
        <v>0</v>
      </c>
      <c r="H13" s="114"/>
    </row>
    <row r="14" spans="1:8" x14ac:dyDescent="0.25">
      <c r="A14" s="89"/>
      <c r="B14" s="3"/>
      <c r="C14" s="21"/>
      <c r="D14" s="21"/>
      <c r="E14" s="99">
        <f t="shared" si="3"/>
        <v>0</v>
      </c>
      <c r="F14" s="100"/>
      <c r="G14" s="15">
        <f t="shared" si="2"/>
        <v>0</v>
      </c>
      <c r="H14" s="114"/>
    </row>
    <row r="15" spans="1:8" ht="15.75" thickBot="1" x14ac:dyDescent="0.3">
      <c r="A15" s="90"/>
      <c r="B15" s="3"/>
      <c r="C15" s="21"/>
      <c r="D15" s="21"/>
      <c r="E15" s="99">
        <f t="shared" si="3"/>
        <v>0</v>
      </c>
      <c r="F15" s="100"/>
      <c r="G15" s="15">
        <f t="shared" si="2"/>
        <v>0</v>
      </c>
      <c r="H15" s="114"/>
    </row>
    <row r="16" spans="1:8" ht="10.5" customHeight="1" thickBot="1" x14ac:dyDescent="0.3">
      <c r="A16" s="113"/>
      <c r="B16" s="113"/>
      <c r="C16" s="113"/>
      <c r="D16" s="113"/>
      <c r="E16" s="113"/>
      <c r="F16" s="113"/>
      <c r="G16" s="113"/>
      <c r="H16" s="107"/>
    </row>
    <row r="17" spans="1:8" ht="78" customHeight="1" x14ac:dyDescent="0.25">
      <c r="A17" s="88" t="s">
        <v>21</v>
      </c>
      <c r="B17" s="41" t="s">
        <v>14</v>
      </c>
      <c r="C17" s="40" t="s">
        <v>24</v>
      </c>
      <c r="D17" s="15" t="s">
        <v>15</v>
      </c>
      <c r="E17" s="51" t="s">
        <v>17</v>
      </c>
      <c r="F17" s="49" t="s">
        <v>18</v>
      </c>
      <c r="G17" s="92" t="s">
        <v>20</v>
      </c>
      <c r="H17" s="92"/>
    </row>
    <row r="18" spans="1:8" x14ac:dyDescent="0.25">
      <c r="A18" s="89"/>
      <c r="B18" s="45" t="s">
        <v>4</v>
      </c>
      <c r="C18" s="17">
        <v>2</v>
      </c>
      <c r="D18" s="18">
        <v>0</v>
      </c>
      <c r="E18" s="11">
        <v>0.5</v>
      </c>
      <c r="F18" s="12"/>
      <c r="G18" s="86">
        <f xml:space="preserve"> IFERROR(COUNTA($D$18:$D$22)*($H$11+$H$4)/(C18^2+D18)*E18,0)</f>
        <v>4458.333333333333</v>
      </c>
      <c r="H18" s="86"/>
    </row>
    <row r="19" spans="1:8" x14ac:dyDescent="0.25">
      <c r="A19" s="89"/>
      <c r="B19" s="46" t="s">
        <v>5</v>
      </c>
      <c r="C19" s="19">
        <v>1</v>
      </c>
      <c r="D19" s="19">
        <v>0</v>
      </c>
      <c r="E19" s="11">
        <v>0.5</v>
      </c>
      <c r="F19" s="12"/>
      <c r="G19" s="86">
        <f t="shared" ref="G19:G22" si="4" xml:space="preserve"> IFERROR(COUNTA($D$18:$D$22)*($H$11+$H$4)/(C19^2+D19)*E19,0)</f>
        <v>17833.333333333332</v>
      </c>
      <c r="H19" s="86"/>
    </row>
    <row r="20" spans="1:8" x14ac:dyDescent="0.25">
      <c r="A20" s="89"/>
      <c r="B20" s="47"/>
      <c r="C20" s="19"/>
      <c r="D20" s="19"/>
      <c r="E20" s="11"/>
      <c r="F20" s="12"/>
      <c r="G20" s="86">
        <f t="shared" si="4"/>
        <v>0</v>
      </c>
      <c r="H20" s="86"/>
    </row>
    <row r="21" spans="1:8" x14ac:dyDescent="0.25">
      <c r="A21" s="89"/>
      <c r="B21" s="47"/>
      <c r="C21" s="19"/>
      <c r="D21" s="19"/>
      <c r="E21" s="11"/>
      <c r="F21" s="12"/>
      <c r="G21" s="86">
        <f t="shared" si="4"/>
        <v>0</v>
      </c>
      <c r="H21" s="86"/>
    </row>
    <row r="22" spans="1:8" ht="15.75" thickBot="1" x14ac:dyDescent="0.3">
      <c r="A22" s="90"/>
      <c r="B22" s="47"/>
      <c r="C22" s="19"/>
      <c r="D22" s="19"/>
      <c r="E22" s="16">
        <f>SUM(E18:E21)</f>
        <v>1</v>
      </c>
      <c r="F22" s="12"/>
      <c r="G22" s="86">
        <f t="shared" si="4"/>
        <v>0</v>
      </c>
      <c r="H22" s="86"/>
    </row>
    <row r="23" spans="1:8" x14ac:dyDescent="0.25">
      <c r="A23" s="1"/>
      <c r="B23" s="1"/>
      <c r="C23" s="1"/>
      <c r="D23" s="1"/>
      <c r="E23" s="25"/>
      <c r="F23" s="25"/>
      <c r="G23" s="1"/>
      <c r="H23" s="1"/>
    </row>
  </sheetData>
  <sheetProtection selectLockedCells="1" selectUnlockedCells="1"/>
  <mergeCells count="27">
    <mergeCell ref="B1:H1"/>
    <mergeCell ref="A2:B2"/>
    <mergeCell ref="C2:F2"/>
    <mergeCell ref="A3:A8"/>
    <mergeCell ref="E3:F3"/>
    <mergeCell ref="E4:F4"/>
    <mergeCell ref="H4:H8"/>
    <mergeCell ref="E5:F5"/>
    <mergeCell ref="E6:F6"/>
    <mergeCell ref="E7:F7"/>
    <mergeCell ref="E8:F8"/>
    <mergeCell ref="A10:A15"/>
    <mergeCell ref="E10:F10"/>
    <mergeCell ref="E11:F11"/>
    <mergeCell ref="H11:H15"/>
    <mergeCell ref="E12:F12"/>
    <mergeCell ref="E13:F13"/>
    <mergeCell ref="E14:F14"/>
    <mergeCell ref="E15:F15"/>
    <mergeCell ref="A16:H16"/>
    <mergeCell ref="A17:A22"/>
    <mergeCell ref="G17:H17"/>
    <mergeCell ref="G18:H18"/>
    <mergeCell ref="G19:H19"/>
    <mergeCell ref="G20:H20"/>
    <mergeCell ref="G21:H21"/>
    <mergeCell ref="G22:H22"/>
  </mergeCells>
  <conditionalFormatting sqref="E22">
    <cfRule type="cellIs" dxfId="2" priority="1" operator="between">
      <formula>1.01</formula>
      <formula>999</formula>
    </cfRule>
    <cfRule type="cellIs" dxfId="1" priority="2" operator="between">
      <formula>0</formula>
      <formula>0.99</formula>
    </cfRule>
    <cfRule type="cellIs" dxfId="0" priority="3" operator="equal">
      <formula>1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"/>
  <sheetViews>
    <sheetView workbookViewId="0">
      <selection activeCell="J18" sqref="J18"/>
    </sheetView>
  </sheetViews>
  <sheetFormatPr defaultRowHeight="15" x14ac:dyDescent="0.25"/>
  <cols>
    <col min="2" max="2" width="18.140625" bestFit="1" customWidth="1"/>
    <col min="7" max="7" width="23.5703125" bestFit="1" customWidth="1"/>
    <col min="9" max="9" width="17.7109375" customWidth="1"/>
  </cols>
  <sheetData>
    <row r="2" spans="1:10" ht="15.75" thickBot="1" x14ac:dyDescent="0.3"/>
    <row r="3" spans="1:10" ht="19.5" thickBot="1" x14ac:dyDescent="0.35">
      <c r="A3" s="127" t="s">
        <v>25</v>
      </c>
      <c r="B3" s="128"/>
      <c r="C3" s="129"/>
      <c r="D3" s="130"/>
      <c r="E3" s="130"/>
      <c r="F3" s="130"/>
      <c r="G3" s="77" t="s">
        <v>9</v>
      </c>
      <c r="H3" s="75"/>
      <c r="I3" s="78" t="s">
        <v>26</v>
      </c>
      <c r="J3" s="71"/>
    </row>
    <row r="4" spans="1:10" ht="19.5" thickBot="1" x14ac:dyDescent="0.35">
      <c r="A4" s="131" t="s">
        <v>22</v>
      </c>
      <c r="B4" s="131"/>
      <c r="C4" s="132"/>
      <c r="D4" s="133"/>
      <c r="E4" s="133"/>
      <c r="F4" s="133"/>
      <c r="G4" s="79" t="s">
        <v>27</v>
      </c>
      <c r="H4" s="80"/>
      <c r="I4" s="81" t="s">
        <v>28</v>
      </c>
      <c r="J4" s="70"/>
    </row>
    <row r="5" spans="1:10" ht="49.5" customHeight="1" thickBot="1" x14ac:dyDescent="0.35">
      <c r="A5" s="122" t="s">
        <v>14</v>
      </c>
      <c r="B5" s="123"/>
      <c r="C5" s="124"/>
      <c r="D5" s="125"/>
      <c r="E5" s="125"/>
      <c r="F5" s="126"/>
      <c r="G5" s="73" t="s">
        <v>24</v>
      </c>
      <c r="H5" s="82"/>
      <c r="I5" s="74" t="s">
        <v>29</v>
      </c>
      <c r="J5" s="72"/>
    </row>
    <row r="6" spans="1:10" ht="49.5" customHeight="1" thickBot="1" x14ac:dyDescent="0.35">
      <c r="A6" s="122" t="s">
        <v>14</v>
      </c>
      <c r="B6" s="123"/>
      <c r="C6" s="124"/>
      <c r="D6" s="125"/>
      <c r="E6" s="125"/>
      <c r="F6" s="126"/>
      <c r="G6" s="73" t="s">
        <v>24</v>
      </c>
      <c r="H6" s="82"/>
      <c r="I6" s="74" t="s">
        <v>29</v>
      </c>
      <c r="J6" s="72"/>
    </row>
    <row r="7" spans="1:10" ht="49.5" customHeight="1" thickBot="1" x14ac:dyDescent="0.35">
      <c r="A7" s="122" t="s">
        <v>14</v>
      </c>
      <c r="B7" s="123"/>
      <c r="C7" s="124"/>
      <c r="D7" s="125"/>
      <c r="E7" s="125"/>
      <c r="F7" s="126"/>
      <c r="G7" s="73" t="s">
        <v>24</v>
      </c>
      <c r="H7" s="82"/>
      <c r="I7" s="74" t="s">
        <v>29</v>
      </c>
      <c r="J7" s="72"/>
    </row>
  </sheetData>
  <mergeCells count="10">
    <mergeCell ref="A6:B6"/>
    <mergeCell ref="C6:F6"/>
    <mergeCell ref="A7:B7"/>
    <mergeCell ref="C7:F7"/>
    <mergeCell ref="A3:B3"/>
    <mergeCell ref="C3:F3"/>
    <mergeCell ref="A4:B4"/>
    <mergeCell ref="C4:F4"/>
    <mergeCell ref="C5:F5"/>
    <mergeCell ref="A5:B5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Calc. of remun. of WoS a SCOPUS</vt:lpstr>
      <vt:lpstr>Form SAMPLE</vt:lpstr>
      <vt:lpstr>Calc.of remun. for nat. journal</vt:lpstr>
    </vt:vector>
  </TitlesOfParts>
  <Company>PdF UHK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Trojovský Pavel</dc:creator>
  <cp:lastModifiedBy>Řezníčková Zuzana</cp:lastModifiedBy>
  <cp:lastPrinted>2013-11-04T08:46:01Z</cp:lastPrinted>
  <dcterms:created xsi:type="dcterms:W3CDTF">2013-10-24T14:16:34Z</dcterms:created>
  <dcterms:modified xsi:type="dcterms:W3CDTF">2018-05-23T14:26:07Z</dcterms:modified>
</cp:coreProperties>
</file>