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tabRatio="877"/>
  </bookViews>
  <sheets>
    <sheet name="Návrh Jimp časopisů pro 1. výsl" sheetId="4" r:id="rId1"/>
  </sheets>
  <calcPr calcId="162913"/>
</workbook>
</file>

<file path=xl/calcChain.xml><?xml version="1.0" encoding="utf-8"?>
<calcChain xmlns="http://schemas.openxmlformats.org/spreadsheetml/2006/main">
  <c r="N6" i="4" l="1"/>
  <c r="W14" i="4" l="1"/>
  <c r="V14" i="4"/>
  <c r="U14" i="4"/>
  <c r="T14" i="4"/>
  <c r="S14" i="4"/>
  <c r="W10" i="4"/>
  <c r="V10" i="4"/>
  <c r="U10" i="4"/>
  <c r="T10" i="4"/>
  <c r="S10" i="4"/>
  <c r="W6" i="4"/>
  <c r="V6" i="4"/>
  <c r="U6" i="4"/>
  <c r="T6" i="4"/>
  <c r="S6" i="4"/>
  <c r="R6" i="4" l="1"/>
  <c r="Q6" i="4" s="1"/>
  <c r="P6" i="4" s="1"/>
  <c r="R10" i="4"/>
  <c r="Q10" i="4" s="1"/>
  <c r="P10" i="4" s="1"/>
  <c r="N10" i="4" s="1"/>
  <c r="R14" i="4"/>
  <c r="Q14" i="4" s="1"/>
  <c r="P14" i="4" s="1"/>
  <c r="N14" i="4" s="1"/>
  <c r="D17" i="4" l="1"/>
  <c r="K20" i="4" s="1"/>
</calcChain>
</file>

<file path=xl/comments1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<sst xmlns="http://schemas.openxmlformats.org/spreadsheetml/2006/main" count="80" uniqueCount="38">
  <si>
    <t>Jimp1</t>
  </si>
  <si>
    <t>IF</t>
  </si>
  <si>
    <t>Název časopisu</t>
  </si>
  <si>
    <t>Elsevier Measurement</t>
  </si>
  <si>
    <t>RIV hodnota</t>
  </si>
  <si>
    <t>Faktor 2012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</si>
  <si>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</si>
  <si>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</si>
  <si>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</si>
  <si>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</si>
  <si>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</si>
  <si>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</si>
  <si>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</si>
  <si>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</si>
  <si>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</si>
  <si>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</si>
  <si>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</si>
  <si>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</si>
  <si>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</si>
  <si>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</si>
  <si>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</si>
  <si>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</si>
  <si>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</si>
  <si>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</si>
  <si>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</si>
  <si>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</si>
  <si>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</si>
  <si>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</si>
  <si>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</si>
  <si>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</si>
  <si>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</si>
  <si>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</si>
  <si>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</si>
  <si>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</si>
  <si>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dalších žádat max:</t>
  </si>
  <si>
    <t>EXPERT SYSTEMS WITH APPLICATIONS</t>
  </si>
  <si>
    <t>Jimp - výsledek části xxxxxxxxxxxx</t>
  </si>
  <si>
    <t>Jimp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</si>
</sst>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166" fontId="1" fillId="2" borderId="0" xfId="0" applyNumberFormat="1" applyFont="1" applyFill="1"/>
    <xf numFmtId="0" fontId="6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tabSelected="1" zoomScale="75" zoomScaleNormal="75" workbookViewId="0">
      <selection activeCell="S20" sqref="S20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9.8554687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11" t="s">
        <v>26</v>
      </c>
      <c r="I2" s="13" t="s">
        <v>36</v>
      </c>
      <c r="J2" s="13"/>
      <c r="K2" s="13"/>
      <c r="L2" s="13"/>
    </row>
    <row r="4" spans="2:23" x14ac:dyDescent="0.25">
      <c r="B4" s="2" t="s">
        <v>0</v>
      </c>
    </row>
    <row r="5" spans="2:23" ht="45.75" customHeight="1" x14ac:dyDescent="0.25">
      <c r="B5" s="5" t="s">
        <v>2</v>
      </c>
      <c r="C5" s="1" t="s">
        <v>1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4</v>
      </c>
      <c r="P5" t="s">
        <v>37</v>
      </c>
      <c r="Q5" t="s">
        <v>5</v>
      </c>
      <c r="R5" t="s">
        <v>6</v>
      </c>
      <c r="S5" t="s">
        <v>17</v>
      </c>
      <c r="T5" t="s">
        <v>18</v>
      </c>
      <c r="U5" t="s">
        <v>19</v>
      </c>
      <c r="V5" t="s">
        <v>20</v>
      </c>
      <c r="W5" t="s">
        <v>21</v>
      </c>
    </row>
    <row r="6" spans="2:23" ht="15" customHeight="1" x14ac:dyDescent="0.25">
      <c r="B6" s="6" t="s">
        <v>3</v>
      </c>
      <c r="C6" s="1">
        <v>1.484</v>
      </c>
      <c r="D6">
        <v>10</v>
      </c>
      <c r="E6">
        <v>85</v>
      </c>
      <c r="F6">
        <v>15</v>
      </c>
      <c r="G6">
        <v>56</v>
      </c>
      <c r="N6" s="8">
        <f>P6</f>
        <v>67.912314349677857</v>
      </c>
      <c r="P6" s="7">
        <f>10+295*Q6</f>
        <v>67.912314349677857</v>
      </c>
      <c r="Q6" s="7">
        <f>(1-R6)/(1+(R6/0.057))</f>
        <v>0.19631292999890798</v>
      </c>
      <c r="R6" s="7">
        <f>(S6+T6)/2</f>
        <v>0.18084415584415584</v>
      </c>
      <c r="S6" s="3">
        <f>(D6-1)/(E6-1)</f>
        <v>0.10714285714285714</v>
      </c>
      <c r="T6" s="3">
        <f>(F6-1)/(G6-1)</f>
        <v>0.25454545454545452</v>
      </c>
      <c r="U6" s="3">
        <f>(H6-1)/(I6-1)</f>
        <v>1</v>
      </c>
      <c r="V6" s="3">
        <f>(J6-1)/(K6-1)</f>
        <v>1</v>
      </c>
      <c r="W6" s="3">
        <f>(L6-1)/(M6-1)</f>
        <v>1</v>
      </c>
    </row>
    <row r="8" spans="2:23" x14ac:dyDescent="0.25">
      <c r="B8" s="2" t="s">
        <v>22</v>
      </c>
    </row>
    <row r="9" spans="2:23" ht="43.5" customHeight="1" x14ac:dyDescent="0.25">
      <c r="B9" s="5" t="s">
        <v>2</v>
      </c>
      <c r="C9" s="1" t="s">
        <v>1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4</v>
      </c>
      <c r="P9" t="s">
        <v>37</v>
      </c>
      <c r="Q9" t="s">
        <v>5</v>
      </c>
      <c r="R9" t="s">
        <v>6</v>
      </c>
      <c r="S9" t="s">
        <v>17</v>
      </c>
      <c r="T9" t="s">
        <v>18</v>
      </c>
      <c r="U9" t="s">
        <v>19</v>
      </c>
      <c r="V9" t="s">
        <v>20</v>
      </c>
      <c r="W9" t="s">
        <v>21</v>
      </c>
    </row>
    <row r="10" spans="2:23" ht="15" customHeight="1" x14ac:dyDescent="0.25">
      <c r="B10" s="6" t="s">
        <v>24</v>
      </c>
      <c r="C10" s="1">
        <v>2.2450000000000001</v>
      </c>
      <c r="D10">
        <v>17</v>
      </c>
      <c r="E10">
        <v>74</v>
      </c>
      <c r="F10">
        <v>10</v>
      </c>
      <c r="G10">
        <v>28</v>
      </c>
      <c r="H10">
        <v>6</v>
      </c>
      <c r="I10">
        <v>56</v>
      </c>
      <c r="N10" s="8">
        <f>P10</f>
        <v>58.655312423067187</v>
      </c>
      <c r="P10" s="7">
        <f>10+295*Q10</f>
        <v>58.655312423067187</v>
      </c>
      <c r="Q10" s="7">
        <f>(1-R10)/(1+(R10/0.057))</f>
        <v>0.1649332624510752</v>
      </c>
      <c r="R10" s="7">
        <f>(S10+T10+U10)/3</f>
        <v>0.21447350214473501</v>
      </c>
      <c r="S10" s="3">
        <f>(D10-1)/(E10-1)</f>
        <v>0.21917808219178081</v>
      </c>
      <c r="T10" s="3">
        <f>(F10-1)/(G10-1)</f>
        <v>0.33333333333333331</v>
      </c>
      <c r="U10" s="3">
        <f>(H10-1)/(I10-1)</f>
        <v>9.0909090909090912E-2</v>
      </c>
      <c r="V10" s="3">
        <f>(J10-1)/(K10-1)</f>
        <v>1</v>
      </c>
      <c r="W10" s="3">
        <f>(L10-1)/(M10-1)</f>
        <v>1</v>
      </c>
    </row>
    <row r="12" spans="2:23" x14ac:dyDescent="0.25">
      <c r="B12" s="2" t="s">
        <v>23</v>
      </c>
    </row>
    <row r="13" spans="2:23" ht="44.25" customHeight="1" x14ac:dyDescent="0.25">
      <c r="B13" s="5" t="s">
        <v>2</v>
      </c>
      <c r="C13" s="1" t="s">
        <v>1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4</v>
      </c>
      <c r="P13" t="s">
        <v>37</v>
      </c>
      <c r="Q13" t="s">
        <v>5</v>
      </c>
      <c r="R13" t="s">
        <v>6</v>
      </c>
      <c r="S13" t="s">
        <v>17</v>
      </c>
      <c r="T13" t="s">
        <v>18</v>
      </c>
      <c r="U13" t="s">
        <v>19</v>
      </c>
      <c r="V13" t="s">
        <v>20</v>
      </c>
      <c r="W13" t="s">
        <v>21</v>
      </c>
    </row>
    <row r="14" spans="2:23" ht="30" x14ac:dyDescent="0.25">
      <c r="B14" s="6" t="s">
        <v>35</v>
      </c>
      <c r="C14" s="1">
        <v>2.2400000000000002</v>
      </c>
      <c r="D14">
        <v>16</v>
      </c>
      <c r="E14">
        <v>123</v>
      </c>
      <c r="F14">
        <v>28</v>
      </c>
      <c r="G14">
        <v>249</v>
      </c>
      <c r="H14">
        <v>8</v>
      </c>
      <c r="I14">
        <v>81</v>
      </c>
      <c r="N14" s="8">
        <f>P14</f>
        <v>101.93065717589062</v>
      </c>
      <c r="P14" s="7">
        <f>10+295*Q14</f>
        <v>101.93065717589062</v>
      </c>
      <c r="Q14" s="7">
        <f>(1-R14)/(1+(R14/0.057))</f>
        <v>0.31162934635895123</v>
      </c>
      <c r="R14" s="7">
        <f>(S14+T14+U14)/3</f>
        <v>0.10644059580468886</v>
      </c>
      <c r="S14" s="3">
        <f>(D14-1)/(E14-1)</f>
        <v>0.12295081967213115</v>
      </c>
      <c r="T14" s="3">
        <f>(F14-1)/(G14-1)</f>
        <v>0.10887096774193548</v>
      </c>
      <c r="U14" s="3">
        <f>(H14-1)/(I14-1)</f>
        <v>8.7499999999999994E-2</v>
      </c>
      <c r="V14" s="3">
        <f>(J14-1)/(K14-1)</f>
        <v>1</v>
      </c>
      <c r="W14" s="3">
        <f>(L14-1)/(M14-1)</f>
        <v>1</v>
      </c>
    </row>
    <row r="17" spans="2:11" ht="18.75" x14ac:dyDescent="0.3">
      <c r="B17" s="9" t="s">
        <v>25</v>
      </c>
      <c r="C17" s="10"/>
      <c r="D17" s="9">
        <f>(N6+N10+N14)/3</f>
        <v>76.166094649545229</v>
      </c>
    </row>
    <row r="20" spans="2:11" x14ac:dyDescent="0.25">
      <c r="B20" s="1" t="s">
        <v>34</v>
      </c>
      <c r="K20" s="12">
        <f>D17*3000</f>
        <v>228498.28394863568</v>
      </c>
    </row>
    <row r="23" spans="2:11" ht="30" x14ac:dyDescent="0.25">
      <c r="B23" s="4" t="s">
        <v>33</v>
      </c>
      <c r="C23" t="s">
        <v>27</v>
      </c>
      <c r="G23" t="s">
        <v>32</v>
      </c>
    </row>
    <row r="24" spans="2:11" x14ac:dyDescent="0.25">
      <c r="G24" t="s">
        <v>28</v>
      </c>
    </row>
    <row r="25" spans="2:11" x14ac:dyDescent="0.25">
      <c r="G25" t="s">
        <v>30</v>
      </c>
    </row>
    <row r="27" spans="2:11" x14ac:dyDescent="0.25">
      <c r="C27" t="s">
        <v>29</v>
      </c>
    </row>
    <row r="28" spans="2:11" x14ac:dyDescent="0.25">
      <c r="C28" t="s">
        <v>31</v>
      </c>
    </row>
  </sheetData>
  <mergeCells count="1">
    <mergeCell ref="I2:L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Jimp časopisů pro 1. výsl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2018-01-11T12:52:45Z</dcterms:modified>
</cp:coreProperties>
</file>